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UK Circuit 2014" sheetId="1" r:id="rId1"/>
    <sheet name="Event Results" sheetId="2" r:id="rId2"/>
  </sheets>
  <externalReferences>
    <externalReference r:id="rId5"/>
  </externalReferences>
  <definedNames>
    <definedName name="member">'[1]Circuit v Members'!$A$2:$A$68</definedName>
  </definedNames>
  <calcPr fullCalcOnLoad="1"/>
</workbook>
</file>

<file path=xl/sharedStrings.xml><?xml version="1.0" encoding="utf-8"?>
<sst xmlns="http://schemas.openxmlformats.org/spreadsheetml/2006/main" count="770" uniqueCount="331">
  <si>
    <t>Competitor</t>
  </si>
  <si>
    <t>Sail number</t>
  </si>
  <si>
    <t>Total points</t>
  </si>
  <si>
    <t>Entries</t>
  </si>
  <si>
    <t>Points</t>
  </si>
  <si>
    <t>Date</t>
  </si>
  <si>
    <t>19-21st April</t>
  </si>
  <si>
    <t>UK MPS Circuit 2014 Weighted results</t>
  </si>
  <si>
    <t>22-23rd March</t>
  </si>
  <si>
    <t>Rutland</t>
  </si>
  <si>
    <t>1st</t>
  </si>
  <si>
    <t>Richard</t>
  </si>
  <si>
    <t>Stenhouse</t>
  </si>
  <si>
    <t>2nd</t>
  </si>
  <si>
    <t>Ben</t>
  </si>
  <si>
    <t>Schooling</t>
  </si>
  <si>
    <t>Datchet</t>
  </si>
  <si>
    <t>3rd</t>
  </si>
  <si>
    <t>Molesworth</t>
  </si>
  <si>
    <t>(19</t>
  </si>
  <si>
    <t>DNC)</t>
  </si>
  <si>
    <t>4th</t>
  </si>
  <si>
    <t>Kit</t>
  </si>
  <si>
    <t>5th</t>
  </si>
  <si>
    <t>Ian</t>
  </si>
  <si>
    <t>Trotter</t>
  </si>
  <si>
    <t>Derwent</t>
  </si>
  <si>
    <t>DNC</t>
  </si>
  <si>
    <t>6th</t>
  </si>
  <si>
    <t>Nigel</t>
  </si>
  <si>
    <t>Walbank</t>
  </si>
  <si>
    <t>Lymington</t>
  </si>
  <si>
    <t>Town</t>
  </si>
  <si>
    <t>7th</t>
  </si>
  <si>
    <t>Stuart</t>
  </si>
  <si>
    <t>Keegan</t>
  </si>
  <si>
    <t>8th</t>
  </si>
  <si>
    <t>Sergei</t>
  </si>
  <si>
    <t>Samus</t>
  </si>
  <si>
    <t>9th</t>
  </si>
  <si>
    <t>Matthew</t>
  </si>
  <si>
    <t>Holden</t>
  </si>
  <si>
    <t>Locks</t>
  </si>
  <si>
    <t>SC</t>
  </si>
  <si>
    <t>10th</t>
  </si>
  <si>
    <t>Jamie</t>
  </si>
  <si>
    <t>Hilton</t>
  </si>
  <si>
    <t>11th</t>
  </si>
  <si>
    <t>David</t>
  </si>
  <si>
    <t>Annan</t>
  </si>
  <si>
    <t>Grafham</t>
  </si>
  <si>
    <t>12th</t>
  </si>
  <si>
    <t>Dan</t>
  </si>
  <si>
    <t>13th</t>
  </si>
  <si>
    <t>Jason</t>
  </si>
  <si>
    <t>Richards</t>
  </si>
  <si>
    <t>DNF</t>
  </si>
  <si>
    <t>14th</t>
  </si>
  <si>
    <t>Tim</t>
  </si>
  <si>
    <t>Chapman</t>
  </si>
  <si>
    <t>15th</t>
  </si>
  <si>
    <t>Michael</t>
  </si>
  <si>
    <t>Palfreman</t>
  </si>
  <si>
    <t>Stokes</t>
  </si>
  <si>
    <t>Bay</t>
  </si>
  <si>
    <t>16th</t>
  </si>
  <si>
    <t>Andy</t>
  </si>
  <si>
    <t>McKee</t>
  </si>
  <si>
    <t>17th</t>
  </si>
  <si>
    <t>Nick</t>
  </si>
  <si>
    <t>Logan</t>
  </si>
  <si>
    <t>18th</t>
  </si>
  <si>
    <t>Pete</t>
  </si>
  <si>
    <t>Hayward</t>
  </si>
  <si>
    <t>Eastbourne</t>
  </si>
  <si>
    <t>Sovereign</t>
  </si>
  <si>
    <t>Paul</t>
  </si>
  <si>
    <t>Richard Stenhouse</t>
  </si>
  <si>
    <t>Ben Schooling</t>
  </si>
  <si>
    <t>Paul Molesworth</t>
  </si>
  <si>
    <t>Kit Stenhouse</t>
  </si>
  <si>
    <t>Ian Trotter</t>
  </si>
  <si>
    <t>Nigel Walbank</t>
  </si>
  <si>
    <t>Stuart Keegan</t>
  </si>
  <si>
    <t>Sergei Samus</t>
  </si>
  <si>
    <t>Matthew Holden</t>
  </si>
  <si>
    <t>Jamie Hilton</t>
  </si>
  <si>
    <t>David Annan</t>
  </si>
  <si>
    <t>Dan Trotter</t>
  </si>
  <si>
    <t>Tim Chapman</t>
  </si>
  <si>
    <t>Michael Palfreman</t>
  </si>
  <si>
    <t>Andy McKee</t>
  </si>
  <si>
    <t>Nick Logan</t>
  </si>
  <si>
    <t>Pete Hayward</t>
  </si>
  <si>
    <t>Stokes Bay</t>
  </si>
  <si>
    <t>Bruce</t>
  </si>
  <si>
    <t>Keen</t>
  </si>
  <si>
    <t>Pelley</t>
  </si>
  <si>
    <t>Water</t>
  </si>
  <si>
    <t>Mike</t>
  </si>
  <si>
    <t>(19/DNF)</t>
  </si>
  <si>
    <t>Dave</t>
  </si>
  <si>
    <t>Poston</t>
  </si>
  <si>
    <t>(19/OCS)</t>
  </si>
  <si>
    <t>(19/DNC)</t>
  </si>
  <si>
    <t>Gavin</t>
  </si>
  <si>
    <t>Brewer</t>
  </si>
  <si>
    <t>Mark</t>
  </si>
  <si>
    <t>Cooper</t>
  </si>
  <si>
    <t>19/DNC</t>
  </si>
  <si>
    <t>Grace</t>
  </si>
  <si>
    <t>Castle</t>
  </si>
  <si>
    <t>Cove</t>
  </si>
  <si>
    <t>Chris</t>
  </si>
  <si>
    <t>Webber</t>
  </si>
  <si>
    <t>Bewl</t>
  </si>
  <si>
    <t>Valley</t>
  </si>
  <si>
    <t>Justin</t>
  </si>
  <si>
    <t>Healey</t>
  </si>
  <si>
    <t>Rickards</t>
  </si>
  <si>
    <t>19/OCS</t>
  </si>
  <si>
    <t>Nicholas</t>
  </si>
  <si>
    <t>Steve</t>
  </si>
  <si>
    <t>Wright</t>
  </si>
  <si>
    <t>Bruce Keen</t>
  </si>
  <si>
    <t>Richard Pelley</t>
  </si>
  <si>
    <t>Dave Poston</t>
  </si>
  <si>
    <t>Gavin Brewer</t>
  </si>
  <si>
    <t>Mark Cooper</t>
  </si>
  <si>
    <t>Nick Grace</t>
  </si>
  <si>
    <t>Chris Webber</t>
  </si>
  <si>
    <t>Justin Healey</t>
  </si>
  <si>
    <t>Jason Rickards</t>
  </si>
  <si>
    <t>Steve Wright</t>
  </si>
  <si>
    <t>26-27th April</t>
  </si>
  <si>
    <t>Ullswater</t>
  </si>
  <si>
    <t>Conn</t>
  </si>
  <si>
    <t>Alastair</t>
  </si>
  <si>
    <t>Shelley</t>
  </si>
  <si>
    <t>Jono</t>
  </si>
  <si>
    <t>(12.0</t>
  </si>
  <si>
    <t>Priestley</t>
  </si>
  <si>
    <t>Graham</t>
  </si>
  <si>
    <t>Evans</t>
  </si>
  <si>
    <t>John</t>
  </si>
  <si>
    <t>Reeke</t>
  </si>
  <si>
    <t>DNF)</t>
  </si>
  <si>
    <t>Moran</t>
  </si>
  <si>
    <t>Josh</t>
  </si>
  <si>
    <t>Conway</t>
  </si>
  <si>
    <t>Tom</t>
  </si>
  <si>
    <t>Alastair Conn</t>
  </si>
  <si>
    <t>Jono Shelley</t>
  </si>
  <si>
    <t>Graham Priestley</t>
  </si>
  <si>
    <t>John Evans</t>
  </si>
  <si>
    <t>John Reeke</t>
  </si>
  <si>
    <t>Josh Moran</t>
  </si>
  <si>
    <t>Tom Conway</t>
  </si>
  <si>
    <t>Total entries = 1 (4 events to count)</t>
  </si>
  <si>
    <t>Venue</t>
  </si>
  <si>
    <t>24/25th May</t>
  </si>
  <si>
    <t>Stone</t>
  </si>
  <si>
    <t>7-8th June</t>
  </si>
  <si>
    <t>North Berwick</t>
  </si>
  <si>
    <t>Highcliffe</t>
  </si>
  <si>
    <t>5-6th July</t>
  </si>
  <si>
    <t>King George</t>
  </si>
  <si>
    <t>Stokes Bay Nats</t>
  </si>
  <si>
    <t>14-17th Aug</t>
  </si>
  <si>
    <t>6-7th Sept</t>
  </si>
  <si>
    <t>20-21st Sept</t>
  </si>
  <si>
    <t>8-9th October</t>
  </si>
  <si>
    <t>Grafham Inlands</t>
  </si>
  <si>
    <t>Richard Smith</t>
  </si>
  <si>
    <t>Luke Draper</t>
  </si>
  <si>
    <t>Rich Evans</t>
  </si>
  <si>
    <t>Mike Keates</t>
  </si>
  <si>
    <t>Mark Wild</t>
  </si>
  <si>
    <t>Jon Simpson</t>
  </si>
  <si>
    <t>14-15th June</t>
  </si>
  <si>
    <t>Alex Knight</t>
  </si>
  <si>
    <t>Tom Wright</t>
  </si>
  <si>
    <t>Ben Clegg</t>
  </si>
  <si>
    <t>Sam Barker</t>
  </si>
  <si>
    <t>Mark Goalen</t>
  </si>
  <si>
    <t>Ben Yates</t>
  </si>
  <si>
    <t>Alastair Kerr</t>
  </si>
  <si>
    <t>Iain Moton</t>
  </si>
  <si>
    <t>Kevin Holliday</t>
  </si>
  <si>
    <t>Martin Keegan</t>
  </si>
  <si>
    <t>Iain Renilson</t>
  </si>
  <si>
    <t>Rank</t>
  </si>
  <si>
    <t>Class</t>
  </si>
  <si>
    <t>SailNo</t>
  </si>
  <si>
    <t>HelmName</t>
  </si>
  <si>
    <t>CrewName</t>
  </si>
  <si>
    <t>Club</t>
  </si>
  <si>
    <t>PY</t>
  </si>
  <si>
    <t>Tally</t>
  </si>
  <si>
    <t>R1</t>
  </si>
  <si>
    <t>R2</t>
  </si>
  <si>
    <t>Total</t>
  </si>
  <si>
    <t>Nett</t>
  </si>
  <si>
    <t>Musto Skiff</t>
  </si>
  <si>
    <t>Derwent Res. Sailing Club</t>
  </si>
  <si>
    <t>Dachet Sailing Club</t>
  </si>
  <si>
    <t>Iain Trotter</t>
  </si>
  <si>
    <t>49er</t>
  </si>
  <si>
    <t>Rory Hunter</t>
  </si>
  <si>
    <t>Neil Hunter</t>
  </si>
  <si>
    <t>Arran Yacht Club</t>
  </si>
  <si>
    <t>Aberdeen &amp; Stonehaven S.C.</t>
  </si>
  <si>
    <t>Chanonry Sailing Club</t>
  </si>
  <si>
    <t>Craig Paul</t>
  </si>
  <si>
    <t>Ross Watson</t>
  </si>
  <si>
    <t>Royal Western Yacht Club</t>
  </si>
  <si>
    <t>Alan Mackie</t>
  </si>
  <si>
    <t>Ian Mackie</t>
  </si>
  <si>
    <t>Loch Lomond Sailing Club</t>
  </si>
  <si>
    <t>Iain Morton</t>
  </si>
  <si>
    <t>20.0 DNF</t>
  </si>
  <si>
    <t>RYA</t>
  </si>
  <si>
    <t>Dalgety Bay Sailing Club</t>
  </si>
  <si>
    <t>20.0 DNC</t>
  </si>
  <si>
    <t>John Reekie</t>
  </si>
  <si>
    <t>Bassenthwaite Sailing Club</t>
  </si>
  <si>
    <t>Ben Yeates</t>
  </si>
  <si>
    <t>Nicholas Duchoud</t>
  </si>
  <si>
    <t>Iver Alhmen</t>
  </si>
  <si>
    <t>Frithjof Schwerdt</t>
  </si>
  <si>
    <t>Alex Cooper</t>
  </si>
  <si>
    <t>Christian Reynolds</t>
  </si>
  <si>
    <t>Andy Rice</t>
  </si>
  <si>
    <t>Rick Perkins</t>
  </si>
  <si>
    <t>Ian Marshall</t>
  </si>
  <si>
    <t>Andrew Gould</t>
  </si>
  <si>
    <t>Ron Barnes</t>
  </si>
  <si>
    <t>John Archer</t>
  </si>
  <si>
    <t>George Hand</t>
  </si>
  <si>
    <t>Mark Haine</t>
  </si>
  <si>
    <t>Alastair Gould</t>
  </si>
  <si>
    <t>Andrew Whittle</t>
  </si>
  <si>
    <t>Giles Lloyd Williams</t>
  </si>
  <si>
    <t>David Rickard</t>
  </si>
  <si>
    <t>Andrew Stickland</t>
  </si>
  <si>
    <t>Henry Lloyd Williams</t>
  </si>
  <si>
    <t>Nicholas MacWhirter</t>
  </si>
  <si>
    <t>David Ayre</t>
  </si>
  <si>
    <t>Chris Wright</t>
  </si>
  <si>
    <t>Ed Wilkinson</t>
  </si>
  <si>
    <t>Datchet Water SC</t>
  </si>
  <si>
    <t>Derwent Reservoir SC</t>
  </si>
  <si>
    <t>Stokes Bay SC</t>
  </si>
  <si>
    <t>Locks SC</t>
  </si>
  <si>
    <t>King George SC</t>
  </si>
  <si>
    <t>Rutland Water SC</t>
  </si>
  <si>
    <t>Grafham Water SC</t>
  </si>
  <si>
    <t>Aberdeen &amp; Stonehaven YC</t>
  </si>
  <si>
    <t>Blue Circle SC</t>
  </si>
  <si>
    <t>Castle Cove SC</t>
  </si>
  <si>
    <t>Brightlingsea SC</t>
  </si>
  <si>
    <t>Bassenthwaite SC</t>
  </si>
  <si>
    <t>Chanonry SC</t>
  </si>
  <si>
    <t>Suisse SCOW</t>
  </si>
  <si>
    <t>Kieler YC</t>
  </si>
  <si>
    <t>Potsdamer YC</t>
  </si>
  <si>
    <t>Weston SC</t>
  </si>
  <si>
    <t>Lymington Town SC</t>
  </si>
  <si>
    <t>Ullswater SC</t>
  </si>
  <si>
    <t>Whitstable YC</t>
  </si>
  <si>
    <t>Oxford SC</t>
  </si>
  <si>
    <t>Thorpe Bay YC</t>
  </si>
  <si>
    <t>Blackwater SC</t>
  </si>
  <si>
    <t>RORC</t>
  </si>
  <si>
    <t>Prestwick SC</t>
  </si>
  <si>
    <t>Bewl Valley SC</t>
  </si>
  <si>
    <t>Chasewater SC</t>
  </si>
  <si>
    <t>Dalgety Bay SC</t>
  </si>
  <si>
    <t>Eastbourne Sovereign YC</t>
  </si>
  <si>
    <t>Carsington SC</t>
  </si>
  <si>
    <t>Tom Gilbert</t>
  </si>
  <si>
    <t>Neil Farmer</t>
  </si>
  <si>
    <t>Harry Wilson</t>
  </si>
  <si>
    <t>Best 4 results to count inc Nats</t>
  </si>
  <si>
    <t>Overall Positon</t>
  </si>
  <si>
    <t>Stuart Harris</t>
  </si>
  <si>
    <t>Banbury Sailing Club</t>
  </si>
  <si>
    <t>Troy Christinasen</t>
  </si>
  <si>
    <t>Alexander Griel</t>
  </si>
  <si>
    <t>Q'fied</t>
  </si>
  <si>
    <t>Y</t>
  </si>
  <si>
    <t>Martin Bingham</t>
  </si>
  <si>
    <t>Non-Discard</t>
  </si>
  <si>
    <t>Dave Evans</t>
  </si>
  <si>
    <t>Simon Charles</t>
  </si>
  <si>
    <t>Alister Morley</t>
  </si>
  <si>
    <t>Salcombe YC</t>
  </si>
  <si>
    <t>Steve Robson</t>
  </si>
  <si>
    <t>Dan Kilsby</t>
  </si>
  <si>
    <t>Fleet</t>
  </si>
  <si>
    <t>Division</t>
  </si>
  <si>
    <t>Rating</t>
  </si>
  <si>
    <t>R3</t>
  </si>
  <si>
    <t>R4</t>
  </si>
  <si>
    <t>R5</t>
  </si>
  <si>
    <t>R6</t>
  </si>
  <si>
    <t>Notes</t>
  </si>
  <si>
    <t>Alex Wright</t>
  </si>
  <si>
    <t>Rutland Sailing Club</t>
  </si>
  <si>
    <t>DRSC</t>
  </si>
  <si>
    <t>(28.0 DNC)</t>
  </si>
  <si>
    <t>P Molesworth</t>
  </si>
  <si>
    <t>David Poston</t>
  </si>
  <si>
    <t>Grafham Water Sailing Club</t>
  </si>
  <si>
    <t>Derwent Reservoir Sailing Club</t>
  </si>
  <si>
    <t>28.0 DNC</t>
  </si>
  <si>
    <t>Sergei Samms</t>
  </si>
  <si>
    <t>David Evans</t>
  </si>
  <si>
    <t>Andrew Stichland</t>
  </si>
  <si>
    <t>19th</t>
  </si>
  <si>
    <t>20th</t>
  </si>
  <si>
    <t>Team Datchet</t>
  </si>
  <si>
    <t>21st</t>
  </si>
  <si>
    <t>22nd</t>
  </si>
  <si>
    <t>23rd</t>
  </si>
  <si>
    <t>24th</t>
  </si>
  <si>
    <t>Styart Harros</t>
  </si>
  <si>
    <t>25th</t>
  </si>
  <si>
    <t>26th</t>
  </si>
  <si>
    <t>Troy Christenson</t>
  </si>
  <si>
    <t>27th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</si>
</sst>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</border>
    <border>
      <left>
        <color indexed="63"/>
      </left>
      <right style="medium">
        <color rgb="FF999999"/>
      </right>
      <top>
        <color indexed="63"/>
      </top>
      <bottom style="medium">
        <color rgb="FF99999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/>
    </xf>
    <xf numFmtId="1" fontId="1" fillId="0" borderId="10" xfId="0" applyNumberFormat="1" applyFont="1" applyBorder="1" applyAlignment="1">
      <alignment wrapText="1"/>
    </xf>
    <xf numFmtId="1" fontId="1" fillId="0" borderId="11" xfId="0" applyNumberFormat="1" applyFont="1" applyBorder="1" applyAlignment="1">
      <alignment wrapText="1"/>
    </xf>
    <xf numFmtId="1" fontId="1" fillId="0" borderId="11" xfId="0" applyNumberFormat="1" applyFont="1" applyBorder="1" applyAlignment="1">
      <alignment/>
    </xf>
    <xf numFmtId="1" fontId="1" fillId="0" borderId="11" xfId="0" applyNumberFormat="1" applyFont="1" applyFill="1" applyBorder="1" applyAlignment="1">
      <alignment vertical="top" wrapText="1"/>
    </xf>
    <xf numFmtId="1" fontId="1" fillId="0" borderId="11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 wrapText="1"/>
    </xf>
    <xf numFmtId="1" fontId="1" fillId="0" borderId="11" xfId="0" applyNumberFormat="1" applyFont="1" applyFill="1" applyBorder="1" applyAlignment="1">
      <alignment wrapText="1"/>
    </xf>
    <xf numFmtId="1" fontId="1" fillId="0" borderId="0" xfId="0" applyNumberFormat="1" applyFont="1" applyFill="1" applyAlignment="1">
      <alignment/>
    </xf>
    <xf numFmtId="0" fontId="0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1" fontId="2" fillId="0" borderId="11" xfId="0" applyNumberFormat="1" applyFont="1" applyBorder="1" applyAlignment="1">
      <alignment wrapText="1"/>
    </xf>
    <xf numFmtId="1" fontId="1" fillId="32" borderId="11" xfId="0" applyNumberFormat="1" applyFont="1" applyFill="1" applyBorder="1" applyAlignment="1">
      <alignment/>
    </xf>
    <xf numFmtId="0" fontId="5" fillId="0" borderId="0" xfId="0" applyFont="1" applyAlignment="1">
      <alignment/>
    </xf>
    <xf numFmtId="1" fontId="2" fillId="0" borderId="10" xfId="0" applyNumberFormat="1" applyFont="1" applyBorder="1" applyAlignment="1">
      <alignment wrapText="1"/>
    </xf>
    <xf numFmtId="1" fontId="6" fillId="0" borderId="13" xfId="0" applyNumberFormat="1" applyFont="1" applyBorder="1" applyAlignment="1">
      <alignment/>
    </xf>
    <xf numFmtId="1" fontId="2" fillId="18" borderId="11" xfId="0" applyNumberFormat="1" applyFont="1" applyFill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1" fontId="1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57</xdr:row>
      <xdr:rowOff>9525</xdr:rowOff>
    </xdr:from>
    <xdr:to>
      <xdr:col>9</xdr:col>
      <xdr:colOff>171450</xdr:colOff>
      <xdr:row>73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239250"/>
          <a:ext cx="6076950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ensc\Desktop\Copy%20of%202014%20Year%20membership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ircuit v Members"/>
    </sheetNames>
    <sheetDataSet>
      <sheetData sheetId="1">
        <row r="2">
          <cell r="A2" t="str">
            <v>Aaron Duncan</v>
          </cell>
        </row>
        <row r="3">
          <cell r="A3" t="str">
            <v>Adam Broughton</v>
          </cell>
        </row>
        <row r="4">
          <cell r="A4" t="str">
            <v>Alastair Conn</v>
          </cell>
        </row>
        <row r="5">
          <cell r="A5" t="str">
            <v>Alastair Gould</v>
          </cell>
        </row>
        <row r="6">
          <cell r="A6" t="str">
            <v>Alex Cooper</v>
          </cell>
        </row>
        <row r="7">
          <cell r="A7" t="str">
            <v>Alister Morley</v>
          </cell>
        </row>
        <row r="8">
          <cell r="A8" t="str">
            <v>Andrew Gould</v>
          </cell>
        </row>
        <row r="9">
          <cell r="A9" t="str">
            <v>Andrew Gould</v>
          </cell>
        </row>
        <row r="10">
          <cell r="A10" t="str">
            <v>Andrew Mckee</v>
          </cell>
        </row>
        <row r="11">
          <cell r="A11" t="str">
            <v>Andrew Stickland</v>
          </cell>
        </row>
        <row r="12">
          <cell r="A12" t="str">
            <v>Andy Rice</v>
          </cell>
        </row>
        <row r="13">
          <cell r="A13" t="str">
            <v>Andy Whittle</v>
          </cell>
        </row>
        <row r="14">
          <cell r="A14" t="str">
            <v>Ben Clegg</v>
          </cell>
        </row>
        <row r="15">
          <cell r="A15" t="str">
            <v>Ben Schooling</v>
          </cell>
        </row>
        <row r="16">
          <cell r="A16" t="str">
            <v>Ben Yeates</v>
          </cell>
        </row>
        <row r="17">
          <cell r="A17" t="str">
            <v>Bruce Keen</v>
          </cell>
        </row>
        <row r="18">
          <cell r="A18" t="str">
            <v>Chris Wright</v>
          </cell>
        </row>
        <row r="19">
          <cell r="A19" t="str">
            <v>Daniel Trotter</v>
          </cell>
        </row>
        <row r="20">
          <cell r="A20" t="str">
            <v>Dave Poston</v>
          </cell>
        </row>
        <row r="21">
          <cell r="A21" t="str">
            <v>David Evans</v>
          </cell>
        </row>
        <row r="22">
          <cell r="A22" t="str">
            <v>Ed Wilkinson</v>
          </cell>
        </row>
        <row r="23">
          <cell r="A23" t="str">
            <v>Gavin Brewer</v>
          </cell>
        </row>
        <row r="24">
          <cell r="A24" t="str">
            <v>Giles Lloyd Williams</v>
          </cell>
        </row>
        <row r="25">
          <cell r="A25" t="str">
            <v>Grahame Robinson</v>
          </cell>
        </row>
        <row r="26">
          <cell r="A26" t="str">
            <v>Iain Morton</v>
          </cell>
        </row>
        <row r="27">
          <cell r="A27" t="str">
            <v>Iain Renilson</v>
          </cell>
        </row>
        <row r="28">
          <cell r="A28" t="str">
            <v>Ian Trotter</v>
          </cell>
        </row>
        <row r="29">
          <cell r="A29" t="str">
            <v>James Hodson</v>
          </cell>
        </row>
        <row r="30">
          <cell r="A30" t="str">
            <v>Jamie Hilton</v>
          </cell>
        </row>
        <row r="31">
          <cell r="A31" t="str">
            <v>Jason Rickards</v>
          </cell>
        </row>
        <row r="32">
          <cell r="A32" t="str">
            <v>John Archer</v>
          </cell>
        </row>
        <row r="33">
          <cell r="A33" t="str">
            <v>John Evans</v>
          </cell>
        </row>
        <row r="34">
          <cell r="A34" t="str">
            <v>Jon Simpson</v>
          </cell>
        </row>
        <row r="35">
          <cell r="A35" t="str">
            <v>Jonathan Bailey</v>
          </cell>
        </row>
        <row r="36">
          <cell r="A36" t="str">
            <v>Jonathan Olin</v>
          </cell>
        </row>
        <row r="37">
          <cell r="A37" t="str">
            <v>Joshua   O'Brien</v>
          </cell>
        </row>
        <row r="38">
          <cell r="A38" t="str">
            <v>Justin Healey</v>
          </cell>
        </row>
        <row r="39">
          <cell r="A39" t="str">
            <v>Keith Musto</v>
          </cell>
        </row>
        <row r="40">
          <cell r="A40" t="str">
            <v>Kevin Holliday</v>
          </cell>
        </row>
        <row r="41">
          <cell r="A41" t="str">
            <v>Kit Stenhouse</v>
          </cell>
        </row>
        <row r="42">
          <cell r="A42" t="str">
            <v>Luke Draper</v>
          </cell>
        </row>
        <row r="43">
          <cell r="A43" t="str">
            <v>Mark Cooper</v>
          </cell>
        </row>
        <row r="44">
          <cell r="A44" t="str">
            <v>Martin Keegan</v>
          </cell>
        </row>
        <row r="45">
          <cell r="A45" t="str">
            <v>Matt Burnett</v>
          </cell>
        </row>
        <row r="46">
          <cell r="A46" t="str">
            <v>Matthew Holden</v>
          </cell>
        </row>
        <row r="47">
          <cell r="A47" t="str">
            <v>Mike Palfreman</v>
          </cell>
        </row>
        <row r="48">
          <cell r="A48" t="str">
            <v>Neil Farmer</v>
          </cell>
        </row>
        <row r="49">
          <cell r="A49" t="str">
            <v>Nick Grace</v>
          </cell>
        </row>
        <row r="50">
          <cell r="A50" t="str">
            <v>Nigel Musto</v>
          </cell>
        </row>
        <row r="51">
          <cell r="A51" t="str">
            <v>Paul  Manning</v>
          </cell>
        </row>
        <row r="52">
          <cell r="A52" t="str">
            <v>Paul Molesworth</v>
          </cell>
        </row>
        <row r="53">
          <cell r="A53" t="str">
            <v>Pete Hayward</v>
          </cell>
        </row>
        <row r="54">
          <cell r="A54" t="str">
            <v>Richard Evans</v>
          </cell>
        </row>
        <row r="55">
          <cell r="A55" t="str">
            <v>Richard Stenhouse</v>
          </cell>
        </row>
        <row r="56">
          <cell r="A56" t="str">
            <v>Rick Perkins</v>
          </cell>
        </row>
        <row r="57">
          <cell r="A57" t="str">
            <v>Ron Barnes</v>
          </cell>
        </row>
        <row r="58">
          <cell r="A58" t="str">
            <v>Sergei Samus</v>
          </cell>
        </row>
        <row r="59">
          <cell r="A59" t="str">
            <v>Simon Charles</v>
          </cell>
        </row>
        <row r="60">
          <cell r="A60" t="str">
            <v>Steve Porteous</v>
          </cell>
        </row>
        <row r="61">
          <cell r="A61" t="str">
            <v>Steven Wright</v>
          </cell>
        </row>
        <row r="62">
          <cell r="A62" t="str">
            <v>Stuart Keegan</v>
          </cell>
        </row>
        <row r="63">
          <cell r="A63" t="str">
            <v>Tim Chapman</v>
          </cell>
        </row>
        <row r="64">
          <cell r="A64" t="str">
            <v>Tim Brinkman</v>
          </cell>
        </row>
        <row r="65">
          <cell r="A65" t="str">
            <v>Tom Conway</v>
          </cell>
        </row>
        <row r="66">
          <cell r="A66" t="str">
            <v>Tom Gilbert</v>
          </cell>
        </row>
        <row r="67">
          <cell r="A67" t="str">
            <v>Troy Christensen</v>
          </cell>
        </row>
        <row r="68">
          <cell r="A68" t="str">
            <v>Willie Carr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U1" sqref="U1"/>
    </sheetView>
  </sheetViews>
  <sheetFormatPr defaultColWidth="9.140625" defaultRowHeight="12.75"/>
  <cols>
    <col min="1" max="1" width="16.7109375" style="2" customWidth="1"/>
    <col min="2" max="2" width="21.57421875" style="2" customWidth="1"/>
    <col min="3" max="3" width="6.140625" style="2" bestFit="1" customWidth="1"/>
    <col min="4" max="4" width="6.8515625" style="2" bestFit="1" customWidth="1"/>
    <col min="5" max="5" width="2.7109375" style="2" customWidth="1"/>
    <col min="6" max="6" width="6.57421875" style="2" bestFit="1" customWidth="1"/>
    <col min="7" max="7" width="2.7109375" style="2" bestFit="1" customWidth="1"/>
    <col min="8" max="8" width="8.421875" style="2" bestFit="1" customWidth="1"/>
    <col min="9" max="9" width="2.7109375" style="2" customWidth="1"/>
    <col min="10" max="10" width="6.140625" style="2" bestFit="1" customWidth="1"/>
    <col min="11" max="11" width="2.7109375" style="2" customWidth="1"/>
    <col min="12" max="12" width="7.421875" style="2" bestFit="1" customWidth="1"/>
    <col min="13" max="13" width="2.7109375" style="2" customWidth="1"/>
    <col min="14" max="14" width="8.28125" style="2" bestFit="1" customWidth="1"/>
    <col min="15" max="15" width="2.7109375" style="2" bestFit="1" customWidth="1"/>
    <col min="16" max="16" width="6.8515625" style="2" bestFit="1" customWidth="1"/>
    <col min="17" max="17" width="2.7109375" style="2" bestFit="1" customWidth="1"/>
    <col min="18" max="18" width="6.57421875" style="2" bestFit="1" customWidth="1"/>
    <col min="19" max="19" width="2.7109375" style="2" customWidth="1"/>
    <col min="20" max="20" width="7.28125" style="2" customWidth="1"/>
    <col min="21" max="21" width="2.7109375" style="2" customWidth="1"/>
    <col min="22" max="22" width="7.7109375" style="2" bestFit="1" customWidth="1"/>
    <col min="23" max="23" width="2.7109375" style="2" customWidth="1"/>
    <col min="24" max="24" width="7.421875" style="2" customWidth="1"/>
    <col min="25" max="25" width="2.7109375" style="2" customWidth="1"/>
    <col min="26" max="26" width="5.140625" style="1" bestFit="1" customWidth="1"/>
    <col min="27" max="27" width="7.421875" style="1" bestFit="1" customWidth="1"/>
    <col min="28" max="28" width="6.28125" style="2" bestFit="1" customWidth="1"/>
    <col min="29" max="29" width="5.00390625" style="2" bestFit="1" customWidth="1"/>
    <col min="30" max="16384" width="9.140625" style="2" customWidth="1"/>
  </cols>
  <sheetData>
    <row r="1" spans="1:27" ht="15.75">
      <c r="A1" s="25" t="s">
        <v>7</v>
      </c>
      <c r="B1" s="2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8"/>
      <c r="AA1" s="10"/>
    </row>
    <row r="2" spans="1:27" ht="12.7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28" t="s">
        <v>292</v>
      </c>
      <c r="S2" s="10"/>
      <c r="T2" s="10"/>
      <c r="U2" s="10"/>
      <c r="V2" s="10"/>
      <c r="W2" s="10"/>
      <c r="X2" s="10"/>
      <c r="Y2" s="10"/>
      <c r="Z2" s="10"/>
      <c r="AA2" s="10"/>
    </row>
    <row r="3" spans="1:28" ht="25.5">
      <c r="A3" s="9" t="s">
        <v>158</v>
      </c>
      <c r="B3" s="9"/>
      <c r="C3" s="11"/>
      <c r="D3" s="27">
        <v>1</v>
      </c>
      <c r="E3" s="27"/>
      <c r="F3" s="27">
        <v>2</v>
      </c>
      <c r="G3" s="27"/>
      <c r="H3" s="27">
        <v>3</v>
      </c>
      <c r="I3" s="27"/>
      <c r="J3" s="27">
        <v>4</v>
      </c>
      <c r="K3" s="27"/>
      <c r="L3" s="27">
        <v>5</v>
      </c>
      <c r="M3" s="27"/>
      <c r="N3" s="27">
        <v>6</v>
      </c>
      <c r="O3" s="27"/>
      <c r="P3" s="27">
        <v>7</v>
      </c>
      <c r="Q3" s="27"/>
      <c r="R3" s="27">
        <v>8</v>
      </c>
      <c r="S3" s="27"/>
      <c r="T3" s="27">
        <v>9</v>
      </c>
      <c r="U3" s="27"/>
      <c r="V3" s="27">
        <v>10</v>
      </c>
      <c r="W3" s="27"/>
      <c r="X3" s="27">
        <v>11</v>
      </c>
      <c r="Y3" s="12"/>
      <c r="Z3" s="11"/>
      <c r="AA3" s="11"/>
      <c r="AB3" s="5"/>
    </row>
    <row r="4" spans="1:28" ht="22.5">
      <c r="A4" s="5" t="s">
        <v>5</v>
      </c>
      <c r="B4" s="5"/>
      <c r="C4" s="5"/>
      <c r="D4" s="12" t="s">
        <v>8</v>
      </c>
      <c r="E4" s="12"/>
      <c r="F4" s="1" t="s">
        <v>6</v>
      </c>
      <c r="G4" s="15"/>
      <c r="H4" s="12" t="s">
        <v>134</v>
      </c>
      <c r="I4" s="15"/>
      <c r="J4" s="12" t="s">
        <v>160</v>
      </c>
      <c r="K4" s="15"/>
      <c r="L4" s="12" t="s">
        <v>162</v>
      </c>
      <c r="M4" s="15"/>
      <c r="N4" s="12" t="s">
        <v>179</v>
      </c>
      <c r="O4" s="15"/>
      <c r="P4" s="12" t="s">
        <v>165</v>
      </c>
      <c r="Q4" s="15"/>
      <c r="R4" s="12" t="s">
        <v>168</v>
      </c>
      <c r="S4" s="12"/>
      <c r="T4" s="12" t="s">
        <v>169</v>
      </c>
      <c r="U4" s="12"/>
      <c r="V4" s="12" t="s">
        <v>170</v>
      </c>
      <c r="W4" s="12"/>
      <c r="X4" s="12" t="s">
        <v>171</v>
      </c>
      <c r="Y4" s="11"/>
      <c r="Z4" s="4"/>
      <c r="AB4" s="5"/>
    </row>
    <row r="5" spans="1:28" ht="33.75">
      <c r="A5" s="5" t="s">
        <v>0</v>
      </c>
      <c r="B5" s="5"/>
      <c r="C5" s="2" t="s">
        <v>159</v>
      </c>
      <c r="D5" s="20" t="s">
        <v>9</v>
      </c>
      <c r="E5" s="5"/>
      <c r="F5" s="21" t="s">
        <v>94</v>
      </c>
      <c r="G5" s="5"/>
      <c r="H5" s="20" t="s">
        <v>135</v>
      </c>
      <c r="I5" s="5"/>
      <c r="J5" s="20" t="s">
        <v>161</v>
      </c>
      <c r="K5" s="5"/>
      <c r="L5" s="21" t="s">
        <v>163</v>
      </c>
      <c r="M5" s="21"/>
      <c r="N5" s="21" t="s">
        <v>164</v>
      </c>
      <c r="O5" s="21"/>
      <c r="P5" s="21" t="s">
        <v>166</v>
      </c>
      <c r="Q5" s="21"/>
      <c r="R5" s="26" t="s">
        <v>167</v>
      </c>
      <c r="S5" s="21"/>
      <c r="T5" s="21" t="s">
        <v>16</v>
      </c>
      <c r="U5" s="21"/>
      <c r="V5" s="21" t="s">
        <v>26</v>
      </c>
      <c r="W5" s="21"/>
      <c r="X5" s="21" t="s">
        <v>172</v>
      </c>
      <c r="Y5" s="5"/>
      <c r="Z5" s="4"/>
      <c r="AA5" s="4"/>
      <c r="AB5" s="5"/>
    </row>
    <row r="6" spans="1:29" ht="45">
      <c r="A6" s="5" t="s">
        <v>3</v>
      </c>
      <c r="B6" s="5" t="s">
        <v>196</v>
      </c>
      <c r="C6" s="4" t="s">
        <v>1</v>
      </c>
      <c r="D6" s="5" t="s">
        <v>4</v>
      </c>
      <c r="E6" s="21">
        <v>19</v>
      </c>
      <c r="F6" s="5" t="s">
        <v>4</v>
      </c>
      <c r="G6" s="21">
        <v>18</v>
      </c>
      <c r="H6" s="5" t="s">
        <v>4</v>
      </c>
      <c r="I6" s="21">
        <v>11</v>
      </c>
      <c r="J6" s="5" t="s">
        <v>4</v>
      </c>
      <c r="K6" s="21">
        <v>16</v>
      </c>
      <c r="L6" s="5" t="s">
        <v>4</v>
      </c>
      <c r="M6" s="21">
        <v>16</v>
      </c>
      <c r="N6" s="5" t="s">
        <v>4</v>
      </c>
      <c r="O6" s="20">
        <v>13</v>
      </c>
      <c r="P6" s="5" t="s">
        <v>4</v>
      </c>
      <c r="Q6" s="20">
        <v>5</v>
      </c>
      <c r="R6" s="5" t="s">
        <v>4</v>
      </c>
      <c r="S6" s="20">
        <v>58</v>
      </c>
      <c r="T6" s="5" t="s">
        <v>4</v>
      </c>
      <c r="U6" s="20">
        <v>16</v>
      </c>
      <c r="V6" s="5" t="s">
        <v>4</v>
      </c>
      <c r="W6" s="20">
        <v>20</v>
      </c>
      <c r="X6" s="5" t="s">
        <v>4</v>
      </c>
      <c r="Y6" s="20">
        <v>27</v>
      </c>
      <c r="Z6" s="4" t="s">
        <v>2</v>
      </c>
      <c r="AA6" s="4" t="s">
        <v>283</v>
      </c>
      <c r="AB6" s="4" t="s">
        <v>284</v>
      </c>
      <c r="AC6" s="2" t="s">
        <v>289</v>
      </c>
    </row>
    <row r="7" spans="1:28" ht="11.25">
      <c r="A7" s="5"/>
      <c r="B7" s="5"/>
      <c r="C7" s="5"/>
      <c r="D7" s="5"/>
      <c r="E7" s="4"/>
      <c r="F7" s="5"/>
      <c r="G7" s="4"/>
      <c r="H7" s="5"/>
      <c r="I7" s="4"/>
      <c r="J7" s="4"/>
      <c r="K7" s="4"/>
      <c r="L7" s="4"/>
      <c r="M7" s="4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4"/>
      <c r="AA7" s="4"/>
      <c r="AB7" s="5"/>
    </row>
    <row r="8" spans="1:29" s="14" customFormat="1" ht="11.25">
      <c r="A8" s="18" t="s">
        <v>78</v>
      </c>
      <c r="B8" s="18" t="s">
        <v>250</v>
      </c>
      <c r="C8" s="18">
        <v>487</v>
      </c>
      <c r="D8" s="22">
        <f>IF(E8="",0,(($E$6-E8+1)/$E$6)*100)</f>
        <v>94.73684210526315</v>
      </c>
      <c r="E8" s="7">
        <v>2</v>
      </c>
      <c r="F8" s="22">
        <f>IF(G8="",0,(($G$6-G8+1)/$G$6)*100)</f>
        <v>77.77777777777779</v>
      </c>
      <c r="G8" s="7">
        <v>5</v>
      </c>
      <c r="H8" s="22">
        <f>IF(I8="",0,(($I$6-I8+1)/$I$6)*100)</f>
        <v>0</v>
      </c>
      <c r="I8" s="7">
        <v>12</v>
      </c>
      <c r="J8" s="22">
        <f>IF(K8="",0,(($K$6-K8+1)/$K$6)*100)</f>
        <v>0</v>
      </c>
      <c r="K8" s="7">
        <v>17</v>
      </c>
      <c r="L8" s="22">
        <f>IF(M8="",0,(($M$6-M8+1)/$M$6)*100)</f>
        <v>93.75</v>
      </c>
      <c r="M8" s="7">
        <v>2</v>
      </c>
      <c r="N8" s="22">
        <f>IF(O8="",0,(($O$6-O8+1)/$O$6)*100)</f>
        <v>0</v>
      </c>
      <c r="O8" s="7">
        <v>14</v>
      </c>
      <c r="P8" s="22">
        <f>IF(Q8="",0,(($Q$6-Q8+1)/$Q$6)*100)</f>
        <v>100</v>
      </c>
      <c r="Q8" s="7">
        <v>1</v>
      </c>
      <c r="R8" s="22">
        <f>IF(S8="",0,(($S$6-S8+1)/$S$6)*100)</f>
        <v>89.65517241379311</v>
      </c>
      <c r="S8" s="7">
        <v>7</v>
      </c>
      <c r="T8" s="22">
        <f>IF(U8="",0,(($U$6-U8+1)/$U$6)*100)</f>
        <v>100</v>
      </c>
      <c r="U8" s="7">
        <v>1</v>
      </c>
      <c r="V8" s="22">
        <f>IF(W8="",0,(($W$6-W8+1)/$W$6)*100)</f>
        <v>100</v>
      </c>
      <c r="W8" s="5">
        <v>1</v>
      </c>
      <c r="X8" s="22">
        <f>IF(Y8="",0,(($Y$6-Y8+1)/$Y$6)*100)</f>
        <v>100</v>
      </c>
      <c r="Y8" s="5">
        <v>1</v>
      </c>
      <c r="Z8" s="13">
        <f>D8+F8+H8+J8+L8+N8+P8+R8+T8+V8+X8</f>
        <v>755.9197922968341</v>
      </c>
      <c r="AA8" s="13">
        <f>D8+T8+V8+P8</f>
        <v>394.7368421052631</v>
      </c>
      <c r="AB8" s="5">
        <v>1</v>
      </c>
      <c r="AC8" s="14" t="s">
        <v>290</v>
      </c>
    </row>
    <row r="9" spans="1:29" ht="11.25">
      <c r="A9" s="18" t="s">
        <v>81</v>
      </c>
      <c r="B9" s="18" t="s">
        <v>251</v>
      </c>
      <c r="C9" s="18">
        <v>200</v>
      </c>
      <c r="D9" s="22">
        <f>IF(E9="",0,(($E$6-E9+1)/$E$6)*100)</f>
        <v>78.94736842105263</v>
      </c>
      <c r="E9" s="5">
        <v>5</v>
      </c>
      <c r="F9" s="22">
        <f>IF(G9="",0,(($G$6-G9+1)/$G$6)*100)</f>
        <v>0</v>
      </c>
      <c r="G9" s="5">
        <v>19</v>
      </c>
      <c r="H9" s="22">
        <f>IF(I9="",0,(($I$6-I9+1)/$I$6)*100)</f>
        <v>100</v>
      </c>
      <c r="I9" s="5">
        <v>1</v>
      </c>
      <c r="J9" s="22">
        <f>IF(K9="",0,(($K$6-K9+1)/$K$6)*100)</f>
        <v>0</v>
      </c>
      <c r="K9" s="5">
        <v>17</v>
      </c>
      <c r="L9" s="22">
        <f>IF(M9="",0,(($M$6-M9+1)/$M$6)*100)</f>
        <v>81.25</v>
      </c>
      <c r="M9" s="5">
        <v>4</v>
      </c>
      <c r="N9" s="22">
        <f>IF(O9="",0,(($O$6-O9+1)/$O$6)*100)</f>
        <v>0</v>
      </c>
      <c r="O9" s="5">
        <v>14</v>
      </c>
      <c r="P9" s="22">
        <f>IF(Q9="",0,(($Q$6-Q9+1)/$Q$6)*100)</f>
        <v>0</v>
      </c>
      <c r="Q9" s="5">
        <v>6</v>
      </c>
      <c r="R9" s="22">
        <f>IF(S9="",0,(($S$6-S9+1)/$S$6)*100)</f>
        <v>91.37931034482759</v>
      </c>
      <c r="S9" s="5">
        <v>6</v>
      </c>
      <c r="T9" s="22">
        <f>IF(U9="",0,(($U$6-U9+1)/$U$6)*100)</f>
        <v>0</v>
      </c>
      <c r="U9" s="5">
        <v>17</v>
      </c>
      <c r="V9" s="22">
        <f>IF(W9="",0,(($W$6-W9+1)/$W$6)*100)</f>
        <v>80</v>
      </c>
      <c r="W9" s="5">
        <v>5</v>
      </c>
      <c r="X9" s="22">
        <f>IF(Y9="",0,(($Y$6-Y9+1)/$Y$6)*100)</f>
        <v>88.88888888888889</v>
      </c>
      <c r="Y9" s="5">
        <v>4</v>
      </c>
      <c r="Z9" s="13">
        <f>D9+F9+H9+J9+L9+N9+P9+R9+T9+V9+X9</f>
        <v>520.4655676547691</v>
      </c>
      <c r="AA9" s="4">
        <f>X9+H9+R9+L9</f>
        <v>361.5181992337165</v>
      </c>
      <c r="AB9" s="5">
        <v>2</v>
      </c>
      <c r="AC9" s="14" t="s">
        <v>290</v>
      </c>
    </row>
    <row r="10" spans="1:29" ht="11.25">
      <c r="A10" s="18" t="s">
        <v>126</v>
      </c>
      <c r="B10" s="18" t="s">
        <v>250</v>
      </c>
      <c r="C10" s="18">
        <v>324</v>
      </c>
      <c r="D10" s="22">
        <f>IF(E10="",0,(($E$6-E10+1)/$E$6)*100)</f>
        <v>0</v>
      </c>
      <c r="E10" s="5">
        <v>20</v>
      </c>
      <c r="F10" s="22">
        <f>IF(G10="",0,(($G$6-G10+1)/$G$6)*100)</f>
        <v>72.22222222222221</v>
      </c>
      <c r="G10" s="5">
        <v>6</v>
      </c>
      <c r="H10" s="22">
        <f>IF(I10="",0,(($I$6-I10+1)/$I$6)*100)</f>
        <v>0</v>
      </c>
      <c r="I10" s="5">
        <v>12</v>
      </c>
      <c r="J10" s="22">
        <f>IF(K10="",0,(($K$6-K10+1)/$K$6)*100)</f>
        <v>100</v>
      </c>
      <c r="K10" s="5">
        <v>1</v>
      </c>
      <c r="L10" s="22">
        <f>IF(M10="",0,(($M$6-M10+1)/$M$6)*100)</f>
        <v>0</v>
      </c>
      <c r="M10" s="5">
        <v>17</v>
      </c>
      <c r="N10" s="22">
        <f>IF(O10="",0,(($O$6-O10+1)/$O$6)*100)</f>
        <v>92.3076923076923</v>
      </c>
      <c r="O10" s="5">
        <v>2</v>
      </c>
      <c r="P10" s="22">
        <f>IF(Q10="",0,(($Q$6-Q10+1)/$Q$6)*100)</f>
        <v>0</v>
      </c>
      <c r="Q10" s="5">
        <v>6</v>
      </c>
      <c r="R10" s="22">
        <f>IF(S10="",0,(($S$6-S10+1)/$S$6)*100)</f>
        <v>94.82758620689656</v>
      </c>
      <c r="S10" s="5">
        <v>4</v>
      </c>
      <c r="T10" s="22">
        <f>IF(U10="",0,(($U$6-U10+1)/$U$6)*100)</f>
        <v>62.5</v>
      </c>
      <c r="U10" s="5">
        <v>7</v>
      </c>
      <c r="V10" s="22">
        <f>IF(W10="",0,(($W$6-W10+1)/$W$6)*100)</f>
        <v>0</v>
      </c>
      <c r="W10" s="5">
        <v>21</v>
      </c>
      <c r="X10" s="22">
        <f>IF(Y10="",0,(($Y$6-Y10+1)/$Y$6)*100)</f>
        <v>70.37037037037037</v>
      </c>
      <c r="Y10" s="5">
        <v>9</v>
      </c>
      <c r="Z10" s="13">
        <f>D10+F10+H10+J10+L10+N10+P10+R10+T10+V10+X10</f>
        <v>492.2278711071815</v>
      </c>
      <c r="AA10" s="4">
        <f>J10+F10+R10+N10</f>
        <v>359.3575007368111</v>
      </c>
      <c r="AB10" s="5">
        <v>3</v>
      </c>
      <c r="AC10" s="14" t="s">
        <v>290</v>
      </c>
    </row>
    <row r="11" spans="1:29" s="14" customFormat="1" ht="11.25">
      <c r="A11" s="18" t="s">
        <v>151</v>
      </c>
      <c r="B11" s="18" t="s">
        <v>251</v>
      </c>
      <c r="C11" s="18">
        <v>474</v>
      </c>
      <c r="D11" s="22">
        <f>IF(E11="",0,(($E$6-E11+1)/$E$6)*100)</f>
        <v>0</v>
      </c>
      <c r="E11" s="5">
        <v>20</v>
      </c>
      <c r="F11" s="22">
        <f>IF(G11="",0,(($G$6-G11+1)/$G$6)*100)</f>
        <v>0</v>
      </c>
      <c r="G11" s="5">
        <v>19</v>
      </c>
      <c r="H11" s="22">
        <f>IF(I11="",0,(($I$6-I11+1)/$I$6)*100)</f>
        <v>90.9090909090909</v>
      </c>
      <c r="I11" s="5">
        <v>2</v>
      </c>
      <c r="J11" s="22">
        <f>IF(K11="",0,(($K$6-K11+1)/$K$6)*100)</f>
        <v>0</v>
      </c>
      <c r="K11" s="5">
        <v>17</v>
      </c>
      <c r="L11" s="22">
        <f>IF(M11="",0,(($M$6-M11+1)/$M$6)*100)</f>
        <v>81.25</v>
      </c>
      <c r="M11" s="5">
        <v>4</v>
      </c>
      <c r="N11" s="22">
        <f>IF(O11="",0,(($O$6-O11+1)/$O$6)*100)</f>
        <v>0</v>
      </c>
      <c r="O11" s="7">
        <v>14</v>
      </c>
      <c r="P11" s="22">
        <f>IF(Q11="",0,(($Q$6-Q11+1)/$Q$6)*100)</f>
        <v>0</v>
      </c>
      <c r="Q11" s="5">
        <v>6</v>
      </c>
      <c r="R11" s="22">
        <f>IF(S11="",0,(($S$6-S11+1)/$S$6)*100)</f>
        <v>74.13793103448276</v>
      </c>
      <c r="S11" s="5">
        <v>16</v>
      </c>
      <c r="T11" s="22">
        <f>IF(U11="",0,(($U$6-U11+1)/$U$6)*100)</f>
        <v>0</v>
      </c>
      <c r="U11" s="5">
        <v>17</v>
      </c>
      <c r="V11" s="22">
        <f>IF(W11="",0,(($W$6-W11+1)/$W$6)*100)</f>
        <v>90</v>
      </c>
      <c r="W11" s="7">
        <v>3</v>
      </c>
      <c r="X11" s="22">
        <f>IF(Y11="",0,(($Y$6-Y11+1)/$Y$6)*100)</f>
        <v>0</v>
      </c>
      <c r="Y11" s="7">
        <v>28</v>
      </c>
      <c r="Z11" s="13">
        <f>D11+F11+H11+J11+L11+N11+P11+R11+T11+V11+X11</f>
        <v>336.29702194357367</v>
      </c>
      <c r="AA11" s="4">
        <f>V11+H11+L11+R11</f>
        <v>336.29702194357367</v>
      </c>
      <c r="AB11" s="5">
        <v>4</v>
      </c>
      <c r="AC11" s="14" t="s">
        <v>290</v>
      </c>
    </row>
    <row r="12" spans="1:29" ht="11.25">
      <c r="A12" s="18" t="s">
        <v>84</v>
      </c>
      <c r="B12" s="18" t="s">
        <v>250</v>
      </c>
      <c r="C12" s="18">
        <v>456</v>
      </c>
      <c r="D12" s="22">
        <f>IF(E12="",0,(($E$6-E12+1)/$E$6)*100)</f>
        <v>63.1578947368421</v>
      </c>
      <c r="E12" s="7">
        <v>8</v>
      </c>
      <c r="F12" s="22">
        <f>IF(G12="",0,(($G$6-G12+1)/$G$6)*100)</f>
        <v>66.66666666666666</v>
      </c>
      <c r="G12" s="5">
        <v>7</v>
      </c>
      <c r="H12" s="22">
        <f>IF(I12="",0,(($I$6-I12+1)/$I$6)*100)</f>
        <v>0</v>
      </c>
      <c r="I12" s="5">
        <v>12</v>
      </c>
      <c r="J12" s="22">
        <f>IF(K12="",0,(($K$6-K12+1)/$K$6)*100)</f>
        <v>93.75</v>
      </c>
      <c r="K12" s="5">
        <v>2</v>
      </c>
      <c r="L12" s="22">
        <f>IF(M12="",0,(($M$6-M12+1)/$M$6)*100)</f>
        <v>0</v>
      </c>
      <c r="M12" s="5">
        <v>17</v>
      </c>
      <c r="N12" s="22">
        <f>IF(O12="",0,(($O$6-O12+1)/$O$6)*100)</f>
        <v>23.076923076923077</v>
      </c>
      <c r="O12" s="5">
        <v>11</v>
      </c>
      <c r="P12" s="22">
        <f>IF(Q12="",0,(($Q$6-Q12+1)/$Q$6)*100)</f>
        <v>60</v>
      </c>
      <c r="Q12" s="5">
        <v>3</v>
      </c>
      <c r="R12" s="22">
        <f>IF(S12="",0,(($S$6-S12+1)/$S$6)*100)</f>
        <v>67.24137931034483</v>
      </c>
      <c r="S12" s="5">
        <v>20</v>
      </c>
      <c r="T12" s="22">
        <f>IF(U12="",0,(($U$6-U12+1)/$U$6)*100)</f>
        <v>81.25</v>
      </c>
      <c r="U12" s="5">
        <v>4</v>
      </c>
      <c r="V12" s="22">
        <f>IF(W12="",0,(($W$6-W12+1)/$W$6)*100)</f>
        <v>45</v>
      </c>
      <c r="W12" s="5">
        <v>12</v>
      </c>
      <c r="X12" s="22">
        <f>IF(Y12="",0,(($Y$6-Y12+1)/$Y$6)*100)</f>
        <v>48.148148148148145</v>
      </c>
      <c r="Y12" s="5">
        <v>15</v>
      </c>
      <c r="Z12" s="13">
        <f>D12+F12+H12+J12+L12+N12+P12+R12+T12+V12+X12</f>
        <v>548.2910119389247</v>
      </c>
      <c r="AA12" s="4">
        <f>J12+F12+D12+T12</f>
        <v>304.82456140350877</v>
      </c>
      <c r="AB12" s="5">
        <v>5</v>
      </c>
      <c r="AC12" s="14" t="s">
        <v>290</v>
      </c>
    </row>
    <row r="13" spans="1:29" s="14" customFormat="1" ht="11.25">
      <c r="A13" s="18" t="s">
        <v>124</v>
      </c>
      <c r="B13" s="18" t="s">
        <v>252</v>
      </c>
      <c r="C13" s="18">
        <v>469</v>
      </c>
      <c r="D13" s="22">
        <f>IF(E13="",0,(($E$6-E13+1)/$E$6)*100)</f>
        <v>0</v>
      </c>
      <c r="E13" s="5">
        <v>20</v>
      </c>
      <c r="F13" s="22">
        <f>IF(G13="",0,(($G$6-G13+1)/$G$6)*100)</f>
        <v>100</v>
      </c>
      <c r="G13" s="5">
        <v>1</v>
      </c>
      <c r="H13" s="22">
        <f>IF(I13="",0,(($I$6-I13+1)/$I$6)*100)</f>
        <v>0</v>
      </c>
      <c r="I13" s="5">
        <v>12</v>
      </c>
      <c r="J13" s="22">
        <f>IF(K13="",0,(($K$6-K13+1)/$K$6)*100)</f>
        <v>0</v>
      </c>
      <c r="K13" s="5">
        <v>17</v>
      </c>
      <c r="L13" s="22">
        <f>IF(M13="",0,(($M$6-M13+1)/$M$6)*100)</f>
        <v>0</v>
      </c>
      <c r="M13" s="5">
        <v>17</v>
      </c>
      <c r="N13" s="22">
        <f>IF(O13="",0,(($O$6-O13+1)/$O$6)*100)</f>
        <v>100</v>
      </c>
      <c r="O13" s="7">
        <v>1</v>
      </c>
      <c r="P13" s="22">
        <f>IF(Q13="",0,(($Q$6-Q13+1)/$Q$6)*100)</f>
        <v>0</v>
      </c>
      <c r="Q13" s="5">
        <v>6</v>
      </c>
      <c r="R13" s="22">
        <f>IF(S13="",0,(($S$6-S13+1)/$S$6)*100)</f>
        <v>100</v>
      </c>
      <c r="S13" s="5">
        <v>1</v>
      </c>
      <c r="T13" s="22">
        <f>IF(U13="",0,(($U$6-U13+1)/$U$6)*100)</f>
        <v>0</v>
      </c>
      <c r="U13" s="5">
        <v>17</v>
      </c>
      <c r="V13" s="22">
        <f>IF(W13="",0,(($W$6-W13+1)/$W$6)*100)</f>
        <v>0</v>
      </c>
      <c r="W13" s="5">
        <v>21</v>
      </c>
      <c r="X13" s="22">
        <f>IF(Y13="",0,(($Y$6-Y13+1)/$Y$6)*100)</f>
        <v>0</v>
      </c>
      <c r="Y13" s="5">
        <v>28</v>
      </c>
      <c r="Z13" s="13">
        <f>D13+F13+H13+J13+L13+N13+P13+R13+T13+V13+X13</f>
        <v>300</v>
      </c>
      <c r="AA13" s="4">
        <f>F13+H13+N13+R13</f>
        <v>300</v>
      </c>
      <c r="AB13" s="5">
        <v>6</v>
      </c>
      <c r="AC13" s="2"/>
    </row>
    <row r="14" spans="1:28" ht="11.25">
      <c r="A14" s="18" t="s">
        <v>77</v>
      </c>
      <c r="B14" s="18" t="s">
        <v>255</v>
      </c>
      <c r="C14" s="18">
        <v>442</v>
      </c>
      <c r="D14" s="22">
        <f>IF(E14="",0,(($E$6-E14+1)/$E$6)*100)</f>
        <v>100</v>
      </c>
      <c r="E14" s="7">
        <v>1</v>
      </c>
      <c r="F14" s="22">
        <f>IF(G14="",0,(($G$6-G14+1)/$G$6)*100)</f>
        <v>0</v>
      </c>
      <c r="G14" s="7">
        <v>19</v>
      </c>
      <c r="H14" s="22">
        <f>IF(I14="",0,(($I$6-I14+1)/$I$6)*100)</f>
        <v>0</v>
      </c>
      <c r="I14" s="7">
        <v>12</v>
      </c>
      <c r="J14" s="22">
        <f>IF(K14="",0,(($K$6-K14+1)/$K$6)*100)</f>
        <v>0</v>
      </c>
      <c r="K14" s="5">
        <v>17</v>
      </c>
      <c r="L14" s="22">
        <f>IF(M14="",0,(($M$6-M14+1)/$M$6)*100)</f>
        <v>0</v>
      </c>
      <c r="M14" s="7">
        <v>17</v>
      </c>
      <c r="N14" s="22">
        <f>IF(O14="",0,(($O$6-O14+1)/$O$6)*100)</f>
        <v>0</v>
      </c>
      <c r="O14" s="7">
        <v>14</v>
      </c>
      <c r="P14" s="22">
        <f>IF(Q14="",0,(($Q$6-Q14+1)/$Q$6)*100)</f>
        <v>0</v>
      </c>
      <c r="Q14" s="5">
        <v>6</v>
      </c>
      <c r="R14" s="22">
        <f>IF(S14="",0,(($S$6-S14+1)/$S$6)*100)</f>
        <v>96.55172413793103</v>
      </c>
      <c r="S14" s="7">
        <v>3</v>
      </c>
      <c r="T14" s="22">
        <f>IF(U14="",0,(($U$6-U14+1)/$U$6)*100)</f>
        <v>0</v>
      </c>
      <c r="U14" s="5">
        <v>17</v>
      </c>
      <c r="V14" s="22">
        <f>IF(W14="",0,(($W$6-W14+1)/$W$6)*100)</f>
        <v>0</v>
      </c>
      <c r="W14" s="5">
        <v>21</v>
      </c>
      <c r="X14" s="22">
        <f>IF(Y14="",0,(($Y$6-Y14+1)/$Y$6)*100)</f>
        <v>92.5925925925926</v>
      </c>
      <c r="Y14" s="5">
        <v>3</v>
      </c>
      <c r="Z14" s="13">
        <f>D14+F14+H14+J14+L14+N14+P14+R14+T14+V14+X14</f>
        <v>289.14431673052366</v>
      </c>
      <c r="AA14" s="4">
        <f>D14+F14+R14+X14</f>
        <v>289.14431673052366</v>
      </c>
      <c r="AB14" s="5">
        <v>7</v>
      </c>
    </row>
    <row r="15" spans="1:29" s="14" customFormat="1" ht="11.25">
      <c r="A15" s="18" t="s">
        <v>83</v>
      </c>
      <c r="B15" s="18" t="s">
        <v>251</v>
      </c>
      <c r="C15" s="18">
        <v>384</v>
      </c>
      <c r="D15" s="22">
        <f>IF(E15="",0,(($E$6-E15+1)/$E$6)*100)</f>
        <v>68.42105263157895</v>
      </c>
      <c r="E15" s="7">
        <v>7</v>
      </c>
      <c r="F15" s="22">
        <f>IF(G15="",0,(($G$6-G15+1)/$G$6)*100)</f>
        <v>55.55555555555556</v>
      </c>
      <c r="G15" s="5">
        <v>9</v>
      </c>
      <c r="H15" s="22">
        <f>IF(I15="",0,(($I$6-I15+1)/$I$6)*100)</f>
        <v>45.45454545454545</v>
      </c>
      <c r="I15" s="5">
        <v>7</v>
      </c>
      <c r="J15" s="22">
        <f>IF(K15="",0,(($K$6-K15+1)/$K$6)*100)</f>
        <v>75</v>
      </c>
      <c r="K15" s="5">
        <v>5</v>
      </c>
      <c r="L15" s="22">
        <f>IF(M15="",0,(($M$6-M15+1)/$M$6)*100)</f>
        <v>0</v>
      </c>
      <c r="M15" s="5">
        <v>17</v>
      </c>
      <c r="N15" s="22">
        <f>IF(O15="",0,(($O$6-O15+1)/$O$6)*100)</f>
        <v>69.23076923076923</v>
      </c>
      <c r="O15" s="5">
        <v>5</v>
      </c>
      <c r="P15" s="22">
        <f>IF(Q15="",0,(($Q$6-Q15+1)/$Q$6)*100)</f>
        <v>0</v>
      </c>
      <c r="Q15" s="5">
        <v>6</v>
      </c>
      <c r="R15" s="22">
        <f>IF(S15="",0,(($S$6-S15+1)/$S$6)*100)</f>
        <v>60.3448275862069</v>
      </c>
      <c r="S15" s="5">
        <v>24</v>
      </c>
      <c r="T15" s="22">
        <f>IF(U15="",0,(($U$6-U15+1)/$U$6)*100)</f>
        <v>31.25</v>
      </c>
      <c r="U15" s="5">
        <v>12</v>
      </c>
      <c r="V15" s="22">
        <f>IF(W15="",0,(($W$6-W15+1)/$W$6)*100)</f>
        <v>75</v>
      </c>
      <c r="W15" s="5">
        <v>6</v>
      </c>
      <c r="X15" s="22">
        <f>IF(Y15="",0,(($Y$6-Y15+1)/$Y$6)*100)</f>
        <v>0</v>
      </c>
      <c r="Y15" s="5">
        <v>28</v>
      </c>
      <c r="Z15" s="13">
        <f>D15+F15+H15+J15+L15+N15+P15+R15+T15+V15+X15</f>
        <v>480.2567504586561</v>
      </c>
      <c r="AA15" s="4">
        <f>D15+V15+J15+N15</f>
        <v>287.6518218623482</v>
      </c>
      <c r="AB15" s="5">
        <v>8</v>
      </c>
      <c r="AC15" s="14" t="s">
        <v>290</v>
      </c>
    </row>
    <row r="16" spans="1:29" ht="11.25">
      <c r="A16" s="18" t="s">
        <v>79</v>
      </c>
      <c r="B16" s="18" t="s">
        <v>250</v>
      </c>
      <c r="C16" s="18">
        <v>373</v>
      </c>
      <c r="D16" s="22">
        <f>IF(E16="",0,(($E$6-E16+1)/$E$6)*100)</f>
        <v>89.47368421052632</v>
      </c>
      <c r="E16" s="5">
        <v>3</v>
      </c>
      <c r="F16" s="22">
        <f>IF(G16="",0,(($G$6-G16+1)/$G$6)*100)</f>
        <v>0</v>
      </c>
      <c r="G16" s="7">
        <v>19</v>
      </c>
      <c r="H16" s="22">
        <f>IF(I16="",0,(($I$6-I16+1)/$I$6)*100)</f>
        <v>0</v>
      </c>
      <c r="I16" s="5">
        <v>12</v>
      </c>
      <c r="J16" s="22">
        <f>IF(K16="",0,(($K$6-K16+1)/$K$6)*100)</f>
        <v>0</v>
      </c>
      <c r="K16" s="5">
        <v>17</v>
      </c>
      <c r="L16" s="22">
        <f>IF(M16="",0,(($M$6-M16+1)/$M$6)*100)</f>
        <v>0</v>
      </c>
      <c r="M16" s="5">
        <v>17</v>
      </c>
      <c r="N16" s="22">
        <f>IF(O16="",0,(($O$6-O16+1)/$O$6)*100)</f>
        <v>53.84615384615385</v>
      </c>
      <c r="O16" s="5">
        <v>7</v>
      </c>
      <c r="P16" s="22">
        <f>IF(Q16="",0,(($Q$6-Q16+1)/$Q$6)*100)</f>
        <v>0</v>
      </c>
      <c r="Q16" s="5">
        <v>6</v>
      </c>
      <c r="R16" s="22">
        <f>IF(S16="",0,(($S$6-S16+1)/$S$6)*100)</f>
        <v>18.96551724137931</v>
      </c>
      <c r="S16" s="5">
        <v>48</v>
      </c>
      <c r="T16" s="22">
        <f>IF(U16="",0,(($U$6-U16+1)/$U$6)*100)</f>
        <v>68.75</v>
      </c>
      <c r="U16" s="5">
        <v>6</v>
      </c>
      <c r="V16" s="22">
        <f>IF(W16="",0,(($W$6-W16+1)/$W$6)*100)</f>
        <v>0</v>
      </c>
      <c r="W16" s="5">
        <v>21</v>
      </c>
      <c r="X16" s="22">
        <f>IF(Y16="",0,(($Y$6-Y16+1)/$Y$6)*100)</f>
        <v>74.07407407407408</v>
      </c>
      <c r="Y16" s="5">
        <v>8</v>
      </c>
      <c r="Z16" s="13">
        <f>D16+F16+H16+J16+L16+N16+P16+R16+T16+V16+X16</f>
        <v>305.10942937213355</v>
      </c>
      <c r="AA16" s="4">
        <f>D16+X16+T16+N16</f>
        <v>286.14391213075425</v>
      </c>
      <c r="AB16" s="5">
        <v>9</v>
      </c>
      <c r="AC16" s="14" t="s">
        <v>290</v>
      </c>
    </row>
    <row r="17" spans="1:29" ht="11.25">
      <c r="A17" s="18" t="s">
        <v>88</v>
      </c>
      <c r="B17" s="18" t="s">
        <v>251</v>
      </c>
      <c r="C17" s="18">
        <v>168</v>
      </c>
      <c r="D17" s="22">
        <f>IF(E17="",0,(($E$6-E17+1)/$E$6)*100)</f>
        <v>42.10526315789473</v>
      </c>
      <c r="E17" s="5">
        <v>12</v>
      </c>
      <c r="F17" s="22">
        <f>IF(G17="",0,(($G$6-G17+1)/$G$6)*100)</f>
        <v>0</v>
      </c>
      <c r="G17" s="5">
        <v>19</v>
      </c>
      <c r="H17" s="22">
        <f>IF(I17="",0,(($I$6-I17+1)/$I$6)*100)</f>
        <v>63.63636363636363</v>
      </c>
      <c r="I17" s="5">
        <v>5</v>
      </c>
      <c r="J17" s="22">
        <f>IF(K17="",0,(($K$6-K17+1)/$K$6)*100)</f>
        <v>0</v>
      </c>
      <c r="K17" s="5">
        <v>17</v>
      </c>
      <c r="L17" s="22">
        <f>IF(M17="",0,(($M$6-M17+1)/$M$6)*100)</f>
        <v>100</v>
      </c>
      <c r="M17" s="5">
        <v>1</v>
      </c>
      <c r="N17" s="22">
        <f>IF(O17="",0,(($O$6-O17+1)/$O$6)*100)</f>
        <v>0</v>
      </c>
      <c r="O17" s="7">
        <v>14</v>
      </c>
      <c r="P17" s="22">
        <f>IF(Q17="",0,(($Q$6-Q17+1)/$Q$6)*100)</f>
        <v>0</v>
      </c>
      <c r="Q17" s="5">
        <v>6</v>
      </c>
      <c r="R17" s="22">
        <f>IF(S17="",0,(($S$6-S17+1)/$S$6)*100)</f>
        <v>53.44827586206896</v>
      </c>
      <c r="S17" s="5">
        <v>28</v>
      </c>
      <c r="T17" s="22">
        <f>IF(U17="",0,(($U$6-U17+1)/$U$6)*100)</f>
        <v>0</v>
      </c>
      <c r="U17" s="5">
        <v>17</v>
      </c>
      <c r="V17" s="22">
        <f>IF(W17="",0,(($W$6-W17+1)/$W$6)*100)</f>
        <v>65</v>
      </c>
      <c r="W17" s="5">
        <v>8</v>
      </c>
      <c r="X17" s="22">
        <f>IF(Y17="",0,(($Y$6-Y17+1)/$Y$6)*100)</f>
        <v>51.85185185185185</v>
      </c>
      <c r="Y17" s="5">
        <v>14</v>
      </c>
      <c r="Z17" s="13">
        <f>D17+F17+H17+J17+L17+N17+P17+R17+T17+V17+X17</f>
        <v>376.04175450817917</v>
      </c>
      <c r="AA17" s="4">
        <f>V17+H17+L17+R17</f>
        <v>282.0846394984326</v>
      </c>
      <c r="AB17" s="5">
        <v>10</v>
      </c>
      <c r="AC17" s="14" t="s">
        <v>290</v>
      </c>
    </row>
    <row r="18" spans="1:29" ht="11.25">
      <c r="A18" s="18" t="s">
        <v>86</v>
      </c>
      <c r="B18" s="18" t="s">
        <v>250</v>
      </c>
      <c r="C18" s="18">
        <v>444</v>
      </c>
      <c r="D18" s="22">
        <f>IF(E18="",0,(($E$6-E18+1)/$E$6)*100)</f>
        <v>52.63157894736842</v>
      </c>
      <c r="E18" s="5">
        <v>10</v>
      </c>
      <c r="F18" s="22">
        <f>IF(G18="",0,(($G$6-G18+1)/$G$6)*100)</f>
        <v>88.88888888888889</v>
      </c>
      <c r="G18" s="5">
        <v>3</v>
      </c>
      <c r="H18" s="22">
        <f>IF(I18="",0,(($I$6-I18+1)/$I$6)*100)</f>
        <v>0</v>
      </c>
      <c r="I18" s="5">
        <v>12</v>
      </c>
      <c r="J18" s="22">
        <f>IF(K18="",0,(($K$6-K18+1)/$K$6)*100)</f>
        <v>0</v>
      </c>
      <c r="K18" s="5">
        <v>17</v>
      </c>
      <c r="L18" s="22">
        <f>IF(M18="",0,(($M$6-M18+1)/$M$6)*100)</f>
        <v>50</v>
      </c>
      <c r="M18" s="5">
        <v>9</v>
      </c>
      <c r="N18" s="22">
        <f>IF(O18="",0,(($O$6-O18+1)/$O$6)*100)</f>
        <v>0</v>
      </c>
      <c r="O18" s="7">
        <v>14</v>
      </c>
      <c r="P18" s="22">
        <f>IF(Q18="",0,(($Q$6-Q18+1)/$Q$6)*100)</f>
        <v>0</v>
      </c>
      <c r="Q18" s="5">
        <v>6</v>
      </c>
      <c r="R18" s="22">
        <f>IF(S18="",0,(($S$6-S18+1)/$S$6)*100)</f>
        <v>79.3103448275862</v>
      </c>
      <c r="S18" s="5">
        <v>13</v>
      </c>
      <c r="T18" s="22">
        <f>IF(U18="",0,(($U$6-U18+1)/$U$6)*100)</f>
        <v>0</v>
      </c>
      <c r="U18" s="5">
        <v>17</v>
      </c>
      <c r="V18" s="22">
        <f>IF(W18="",0,(($W$6-W18+1)/$W$6)*100)</f>
        <v>0</v>
      </c>
      <c r="W18" s="5">
        <v>21</v>
      </c>
      <c r="X18" s="22">
        <f>IF(Y18="",0,(($Y$6-Y18+1)/$Y$6)*100)</f>
        <v>0</v>
      </c>
      <c r="Y18" s="5">
        <v>28</v>
      </c>
      <c r="Z18" s="13">
        <f>D18+F18+H18+J18+L18+N18+P18+R18+T18+V18+X18</f>
        <v>270.8308126638435</v>
      </c>
      <c r="AA18" s="4">
        <f>D18+F18+L18+R18</f>
        <v>270.8308126638435</v>
      </c>
      <c r="AB18" s="5">
        <v>11</v>
      </c>
      <c r="AC18" s="14" t="s">
        <v>290</v>
      </c>
    </row>
    <row r="19" spans="1:29" ht="11.25">
      <c r="A19" s="18" t="s">
        <v>125</v>
      </c>
      <c r="B19" s="18" t="s">
        <v>252</v>
      </c>
      <c r="C19" s="18">
        <v>305</v>
      </c>
      <c r="D19" s="22">
        <f>IF(E19="",0,(($E$6-E19+1)/$E$6)*100)</f>
        <v>0</v>
      </c>
      <c r="E19" s="5">
        <v>20</v>
      </c>
      <c r="F19" s="22">
        <f>IF(G19="",0,(($G$6-G19+1)/$G$6)*100)</f>
        <v>94.44444444444444</v>
      </c>
      <c r="G19" s="5">
        <v>2</v>
      </c>
      <c r="H19" s="22">
        <f>IF(I19="",0,(($I$6-I19+1)/$I$6)*100)</f>
        <v>0</v>
      </c>
      <c r="I19" s="5">
        <v>12</v>
      </c>
      <c r="J19" s="22">
        <f>IF(K19="",0,(($K$6-K19+1)/$K$6)*100)</f>
        <v>0</v>
      </c>
      <c r="K19" s="5">
        <v>17</v>
      </c>
      <c r="L19" s="22">
        <f>IF(M19="",0,(($M$6-M19+1)/$M$6)*100)</f>
        <v>0</v>
      </c>
      <c r="M19" s="5">
        <v>17</v>
      </c>
      <c r="N19" s="22">
        <f>IF(O19="",0,(($O$6-O19+1)/$O$6)*100)</f>
        <v>0</v>
      </c>
      <c r="O19" s="7">
        <v>14</v>
      </c>
      <c r="P19" s="22">
        <f>IF(Q19="",0,(($Q$6-Q19+1)/$Q$6)*100)</f>
        <v>0</v>
      </c>
      <c r="Q19" s="5">
        <v>6</v>
      </c>
      <c r="R19" s="22">
        <f>IF(S19="",0,(($S$6-S19+1)/$S$6)*100)</f>
        <v>86.20689655172413</v>
      </c>
      <c r="S19" s="5">
        <v>9</v>
      </c>
      <c r="T19" s="22">
        <f>IF(U19="",0,(($U$6-U19+1)/$U$6)*100)</f>
        <v>0</v>
      </c>
      <c r="U19" s="5">
        <v>17</v>
      </c>
      <c r="V19" s="22">
        <f>IF(W19="",0,(($W$6-W19+1)/$W$6)*100)</f>
        <v>0</v>
      </c>
      <c r="W19" s="5">
        <v>21</v>
      </c>
      <c r="X19" s="22">
        <f>IF(Y19="",0,(($Y$6-Y19+1)/$Y$6)*100)</f>
        <v>81.48148148148148</v>
      </c>
      <c r="Y19" s="5">
        <v>6</v>
      </c>
      <c r="Z19" s="13">
        <f>D19+F19+H19+J19+L19+N19+P19+R19+T19+V19+X19</f>
        <v>262.13282247765005</v>
      </c>
      <c r="AA19" s="4">
        <f>D19+F19+X19+R19</f>
        <v>262.13282247765005</v>
      </c>
      <c r="AB19" s="5">
        <v>12</v>
      </c>
      <c r="AC19" s="14"/>
    </row>
    <row r="20" spans="1:29" ht="11.25">
      <c r="A20" s="18" t="s">
        <v>85</v>
      </c>
      <c r="B20" s="18" t="s">
        <v>253</v>
      </c>
      <c r="C20" s="18">
        <v>482</v>
      </c>
      <c r="D20" s="22">
        <f>IF(E20="",0,(($E$6-E20+1)/$E$6)*100)</f>
        <v>57.89473684210527</v>
      </c>
      <c r="E20" s="5">
        <v>9</v>
      </c>
      <c r="F20" s="22">
        <f>IF(G20="",0,(($G$6-G20+1)/$G$6)*100)</f>
        <v>38.88888888888889</v>
      </c>
      <c r="G20" s="5">
        <v>12</v>
      </c>
      <c r="H20" s="22">
        <f>IF(I20="",0,(($I$6-I20+1)/$I$6)*100)</f>
        <v>0</v>
      </c>
      <c r="I20" s="5">
        <v>12</v>
      </c>
      <c r="J20" s="22">
        <f>IF(K20="",0,(($K$6-K20+1)/$K$6)*100)</f>
        <v>56.25</v>
      </c>
      <c r="K20" s="5">
        <v>8</v>
      </c>
      <c r="L20" s="22">
        <f>IF(M20="",0,(($M$6-M20+1)/$M$6)*100)</f>
        <v>0</v>
      </c>
      <c r="M20" s="5">
        <v>17</v>
      </c>
      <c r="N20" s="22">
        <f>IF(O20="",0,(($O$6-O20+1)/$O$6)*100)</f>
        <v>38.46153846153847</v>
      </c>
      <c r="O20" s="5">
        <v>9</v>
      </c>
      <c r="P20" s="22">
        <f>IF(Q20="",0,(($Q$6-Q20+1)/$Q$6)*100)</f>
        <v>20</v>
      </c>
      <c r="Q20" s="5">
        <v>5</v>
      </c>
      <c r="R20" s="22">
        <f>IF(S20="",0,(($S$6-S20+1)/$S$6)*100)</f>
        <v>72.41379310344827</v>
      </c>
      <c r="S20" s="5">
        <v>17</v>
      </c>
      <c r="T20" s="22">
        <f>IF(U20="",0,(($U$6-U20+1)/$U$6)*100)</f>
        <v>0</v>
      </c>
      <c r="U20" s="5">
        <v>17</v>
      </c>
      <c r="V20" s="22">
        <f>IF(W20="",0,(($W$6-W20+1)/$W$6)*100)</f>
        <v>0</v>
      </c>
      <c r="W20" s="5">
        <v>21</v>
      </c>
      <c r="X20" s="22">
        <f>IF(Y20="",0,(($Y$6-Y20+1)/$Y$6)*100)</f>
        <v>66.66666666666666</v>
      </c>
      <c r="Y20" s="5">
        <v>10</v>
      </c>
      <c r="Z20" s="13">
        <f>D20+F20+H20+J20+L20+N20+P20+R20+T20+V20+X20</f>
        <v>350.57562396264757</v>
      </c>
      <c r="AA20" s="4">
        <f>D20+X20+J20+R20</f>
        <v>253.2251966122202</v>
      </c>
      <c r="AB20" s="5">
        <v>13</v>
      </c>
      <c r="AC20" s="14" t="s">
        <v>290</v>
      </c>
    </row>
    <row r="21" spans="1:29" ht="11.25">
      <c r="A21" s="18" t="s">
        <v>180</v>
      </c>
      <c r="B21" s="18" t="s">
        <v>259</v>
      </c>
      <c r="C21" s="6">
        <v>372</v>
      </c>
      <c r="D21" s="22">
        <f>IF(E21="",0,(($E$6-E21+1)/$E$6)*100)</f>
        <v>0</v>
      </c>
      <c r="E21" s="5">
        <v>20</v>
      </c>
      <c r="F21" s="22">
        <f>IF(G21="",0,(($G$6-G21+1)/$G$6)*100)</f>
        <v>0</v>
      </c>
      <c r="G21" s="5">
        <v>19</v>
      </c>
      <c r="H21" s="22">
        <f>IF(I21="",0,(($I$6-I21+1)/$I$6)*100)</f>
        <v>0</v>
      </c>
      <c r="I21" s="5">
        <v>12</v>
      </c>
      <c r="J21" s="22">
        <f>IF(K21="",0,(($K$6-K21+1)/$K$6)*100)</f>
        <v>0</v>
      </c>
      <c r="K21" s="5">
        <v>17</v>
      </c>
      <c r="L21" s="22">
        <f>IF(M21="",0,(($M$6-M21+1)/$M$6)*100)</f>
        <v>0</v>
      </c>
      <c r="M21" s="5">
        <v>17</v>
      </c>
      <c r="N21" s="22">
        <f>IF(O21="",0,(($O$6-O21+1)/$O$6)*100)</f>
        <v>84.61538461538461</v>
      </c>
      <c r="O21" s="5">
        <v>3</v>
      </c>
      <c r="P21" s="22">
        <f>IF(Q21="",0,(($Q$6-Q21+1)/$Q$6)*100)</f>
        <v>0</v>
      </c>
      <c r="Q21" s="5">
        <v>6</v>
      </c>
      <c r="R21" s="22">
        <f>IF(S21="",0,(($S$6-S21+1)/$S$6)*100)</f>
        <v>44.827586206896555</v>
      </c>
      <c r="S21" s="5">
        <v>33</v>
      </c>
      <c r="T21" s="22">
        <f>IF(U21="",0,(($U$6-U21+1)/$U$6)*100)</f>
        <v>0</v>
      </c>
      <c r="U21" s="5">
        <v>17</v>
      </c>
      <c r="V21" s="22">
        <f>IF(W21="",0,(($W$6-W21+1)/$W$6)*100)</f>
        <v>0</v>
      </c>
      <c r="W21" s="5">
        <v>21</v>
      </c>
      <c r="X21" s="22">
        <f>IF(Y21="",0,(($Y$6-Y21+1)/$Y$6)*100)</f>
        <v>96.29629629629629</v>
      </c>
      <c r="Y21" s="5">
        <v>2</v>
      </c>
      <c r="Z21" s="13">
        <f>D21+F21+H21+J21+L21+N21+P21+R21+T21+V21+X21</f>
        <v>225.73926711857746</v>
      </c>
      <c r="AA21" s="4">
        <f>D21+X21+N21+R21</f>
        <v>225.73926711857746</v>
      </c>
      <c r="AB21" s="5">
        <v>14</v>
      </c>
      <c r="AC21" s="14"/>
    </row>
    <row r="22" spans="1:29" ht="11.25">
      <c r="A22" s="18" t="s">
        <v>154</v>
      </c>
      <c r="B22" s="18" t="s">
        <v>251</v>
      </c>
      <c r="C22" s="18">
        <v>483</v>
      </c>
      <c r="D22" s="22">
        <f>IF(E22="",0,(($E$6-E22+1)/$E$6)*100)</f>
        <v>0</v>
      </c>
      <c r="E22" s="5">
        <v>20</v>
      </c>
      <c r="F22" s="22">
        <f>IF(G22="",0,(($G$6-G22+1)/$G$6)*100)</f>
        <v>0</v>
      </c>
      <c r="G22" s="5">
        <v>19</v>
      </c>
      <c r="H22" s="22">
        <f>IF(I22="",0,(($I$6-I22+1)/$I$6)*100)</f>
        <v>54.54545454545454</v>
      </c>
      <c r="I22" s="5">
        <v>6</v>
      </c>
      <c r="J22" s="22">
        <f>IF(K22="",0,(($K$6-K22+1)/$K$6)*100)</f>
        <v>0</v>
      </c>
      <c r="K22" s="5">
        <v>17</v>
      </c>
      <c r="L22" s="22">
        <f>IF(M22="",0,(($M$6-M22+1)/$M$6)*100)</f>
        <v>56.25</v>
      </c>
      <c r="M22" s="5">
        <v>8</v>
      </c>
      <c r="N22" s="22">
        <f>IF(O22="",0,(($O$6-O22+1)/$O$6)*100)</f>
        <v>0</v>
      </c>
      <c r="O22" s="7">
        <v>14</v>
      </c>
      <c r="P22" s="22">
        <f>IF(Q22="",0,(($Q$6-Q22+1)/$Q$6)*100)</f>
        <v>0</v>
      </c>
      <c r="Q22" s="5">
        <v>6</v>
      </c>
      <c r="R22" s="22">
        <f>IF(S22="",0,(($S$6-S22+1)/$S$6)*100)</f>
        <v>50</v>
      </c>
      <c r="S22" s="5">
        <v>30</v>
      </c>
      <c r="T22" s="22">
        <f>IF(U22="",0,(($U$6-U22+1)/$U$6)*100)</f>
        <v>0</v>
      </c>
      <c r="U22" s="5">
        <v>17</v>
      </c>
      <c r="V22" s="22">
        <f>IF(W22="",0,(($W$6-W22+1)/$W$6)*100)</f>
        <v>55.00000000000001</v>
      </c>
      <c r="W22" s="5">
        <v>10</v>
      </c>
      <c r="X22" s="22">
        <f>IF(Y22="",0,(($Y$6-Y22+1)/$Y$6)*100)</f>
        <v>0</v>
      </c>
      <c r="Y22" s="5">
        <v>28</v>
      </c>
      <c r="Z22" s="13">
        <f>D22+F22+H22+J22+L22+N22+P22+R22+T22+V22+X22</f>
        <v>215.79545454545453</v>
      </c>
      <c r="AA22" s="4">
        <f>V22+H22+L22+R22</f>
        <v>215.79545454545456</v>
      </c>
      <c r="AB22" s="5">
        <v>15</v>
      </c>
      <c r="AC22" s="2" t="s">
        <v>290</v>
      </c>
    </row>
    <row r="23" spans="1:28" ht="11.25">
      <c r="A23" s="18" t="s">
        <v>183</v>
      </c>
      <c r="B23" s="18" t="s">
        <v>259</v>
      </c>
      <c r="C23" s="5">
        <v>130</v>
      </c>
      <c r="D23" s="22">
        <f>IF(E23="",0,(($E$6-E23+1)/$E$6)*100)</f>
        <v>0</v>
      </c>
      <c r="E23" s="5">
        <v>20</v>
      </c>
      <c r="F23" s="22">
        <f>IF(G23="",0,(($G$6-G23+1)/$G$6)*100)</f>
        <v>0</v>
      </c>
      <c r="G23" s="5">
        <v>19</v>
      </c>
      <c r="H23" s="22">
        <f>IF(I23="",0,(($I$6-I23+1)/$I$6)*100)</f>
        <v>0</v>
      </c>
      <c r="I23" s="5">
        <v>12</v>
      </c>
      <c r="J23" s="22">
        <f>IF(K23="",0,(($K$6-K23+1)/$K$6)*100)</f>
        <v>0</v>
      </c>
      <c r="K23" s="5">
        <v>17</v>
      </c>
      <c r="L23" s="22">
        <f>IF(M23="",0,(($M$6-M23+1)/$M$6)*100)</f>
        <v>0</v>
      </c>
      <c r="M23" s="5">
        <v>17</v>
      </c>
      <c r="N23" s="22">
        <f>IF(O23="",0,(($O$6-O23+1)/$O$6)*100)</f>
        <v>46.15384615384615</v>
      </c>
      <c r="O23" s="5">
        <v>8</v>
      </c>
      <c r="P23" s="22">
        <f>IF(Q23="",0,(($Q$6-Q23+1)/$Q$6)*100)</f>
        <v>0</v>
      </c>
      <c r="Q23" s="5">
        <v>6</v>
      </c>
      <c r="R23" s="22">
        <f>IF(S23="",0,(($S$6-S23+1)/$S$6)*100)</f>
        <v>81.03448275862068</v>
      </c>
      <c r="S23" s="5">
        <v>12</v>
      </c>
      <c r="T23" s="22">
        <f>IF(U23="",0,(($U$6-U23+1)/$U$6)*100)</f>
        <v>0</v>
      </c>
      <c r="U23" s="5">
        <v>17</v>
      </c>
      <c r="V23" s="22">
        <f>IF(W23="",0,(($W$6-W23+1)/$W$6)*100)</f>
        <v>0</v>
      </c>
      <c r="W23" s="5">
        <v>21</v>
      </c>
      <c r="X23" s="22">
        <f>IF(Y23="",0,(($Y$6-Y23+1)/$Y$6)*100)</f>
        <v>85.18518518518519</v>
      </c>
      <c r="Y23" s="5">
        <v>5</v>
      </c>
      <c r="Z23" s="13">
        <f>D23+F23+H23+J23+L23+N23+P23+R23+T23+V23+X23</f>
        <v>212.37351409765202</v>
      </c>
      <c r="AA23" s="4">
        <f>D23+X23+N23+R23</f>
        <v>212.37351409765205</v>
      </c>
      <c r="AB23" s="5">
        <v>16</v>
      </c>
    </row>
    <row r="24" spans="1:29" ht="11.25">
      <c r="A24" s="18" t="s">
        <v>90</v>
      </c>
      <c r="B24" s="18" t="s">
        <v>252</v>
      </c>
      <c r="C24" s="18">
        <v>409</v>
      </c>
      <c r="D24" s="22">
        <f>IF(E24="",0,(($E$6-E24+1)/$E$6)*100)</f>
        <v>26.31578947368421</v>
      </c>
      <c r="E24" s="5">
        <v>15</v>
      </c>
      <c r="F24" s="22">
        <f>IF(G24="",0,(($G$6-G24+1)/$G$6)*100)</f>
        <v>83.33333333333334</v>
      </c>
      <c r="G24" s="5">
        <v>4</v>
      </c>
      <c r="H24" s="22">
        <f>IF(I24="",0,(($I$6-I24+1)/$I$6)*100)</f>
        <v>0</v>
      </c>
      <c r="I24" s="5">
        <v>12</v>
      </c>
      <c r="J24" s="22">
        <f>IF(K24="",0,(($K$6-K24+1)/$K$6)*100)</f>
        <v>0</v>
      </c>
      <c r="K24" s="5">
        <v>17</v>
      </c>
      <c r="L24" s="22">
        <f>IF(M24="",0,(($M$6-M24+1)/$M$6)*100)</f>
        <v>0</v>
      </c>
      <c r="M24" s="5">
        <v>17</v>
      </c>
      <c r="N24" s="22">
        <f>IF(O24="",0,(($O$6-O24+1)/$O$6)*100)</f>
        <v>0</v>
      </c>
      <c r="O24" s="7">
        <v>14</v>
      </c>
      <c r="P24" s="22">
        <f>IF(Q24="",0,(($Q$6-Q24+1)/$Q$6)*100)</f>
        <v>0</v>
      </c>
      <c r="Q24" s="5">
        <v>6</v>
      </c>
      <c r="R24" s="22">
        <f>IF(S24="",0,(($S$6-S24+1)/$S$6)*100)</f>
        <v>98.27586206896551</v>
      </c>
      <c r="S24" s="5">
        <v>2</v>
      </c>
      <c r="T24" s="22">
        <f>IF(U24="",0,(($U$6-U24+1)/$U$6)*100)</f>
        <v>0</v>
      </c>
      <c r="U24" s="5">
        <v>17</v>
      </c>
      <c r="V24" s="22">
        <f>IF(W24="",0,(($W$6-W24+1)/$W$6)*100)</f>
        <v>0</v>
      </c>
      <c r="W24" s="5">
        <v>21</v>
      </c>
      <c r="X24" s="22">
        <f>IF(Y24="",0,(($Y$6-Y24+1)/$Y$6)*100)</f>
        <v>0</v>
      </c>
      <c r="Y24" s="5">
        <v>28</v>
      </c>
      <c r="Z24" s="13">
        <f>D24+F24+H24+J24+L24+N24+P24+R24+T24+V24+X24</f>
        <v>207.92498487598306</v>
      </c>
      <c r="AA24" s="4">
        <f>D24+F24+R24+N24</f>
        <v>207.92498487598306</v>
      </c>
      <c r="AB24" s="5">
        <v>17</v>
      </c>
      <c r="AC24" s="14"/>
    </row>
    <row r="25" spans="1:28" ht="11.25">
      <c r="A25" s="18" t="s">
        <v>174</v>
      </c>
      <c r="B25" s="18" t="s">
        <v>254</v>
      </c>
      <c r="C25" s="6">
        <v>467</v>
      </c>
      <c r="D25" s="22">
        <f>IF(E25="",0,(($E$6-E25+1)/$E$6)*100)</f>
        <v>0</v>
      </c>
      <c r="E25" s="5">
        <v>20</v>
      </c>
      <c r="F25" s="22">
        <f>IF(G25="",0,(($G$6-G25+1)/$G$6)*100)</f>
        <v>0</v>
      </c>
      <c r="G25" s="5">
        <v>19</v>
      </c>
      <c r="H25" s="22">
        <f>IF(I25="",0,(($I$6-I25+1)/$I$6)*100)</f>
        <v>0</v>
      </c>
      <c r="I25" s="5">
        <v>12</v>
      </c>
      <c r="J25" s="22">
        <f>IF(K25="",0,(($K$6-K25+1)/$K$6)*100)</f>
        <v>62.5</v>
      </c>
      <c r="K25" s="5">
        <v>7</v>
      </c>
      <c r="L25" s="22">
        <f>IF(M25="",0,(($M$6-M25+1)/$M$6)*100)</f>
        <v>0</v>
      </c>
      <c r="M25" s="5">
        <v>17</v>
      </c>
      <c r="N25" s="22">
        <f>IF(O25="",0,(($O$6-O25+1)/$O$6)*100)</f>
        <v>0</v>
      </c>
      <c r="O25" s="7">
        <v>14</v>
      </c>
      <c r="P25" s="22">
        <f>IF(Q25="",0,(($Q$6-Q25+1)/$Q$6)*100)</f>
        <v>80</v>
      </c>
      <c r="Q25" s="5">
        <v>2</v>
      </c>
      <c r="R25" s="22">
        <f>IF(S25="",0,(($S$6-S25+1)/$S$6)*100)</f>
        <v>62.06896551724138</v>
      </c>
      <c r="S25" s="5">
        <v>23</v>
      </c>
      <c r="T25" s="22">
        <f>IF(U25="",0,(($U$6-U25+1)/$U$6)*100)</f>
        <v>0</v>
      </c>
      <c r="U25" s="5">
        <v>17</v>
      </c>
      <c r="V25" s="22">
        <f>IF(W25="",0,(($W$6-W25+1)/$W$6)*100)</f>
        <v>0</v>
      </c>
      <c r="W25" s="5">
        <v>21</v>
      </c>
      <c r="X25" s="22">
        <f>IF(Y25="",0,(($Y$6-Y25+1)/$Y$6)*100)</f>
        <v>0</v>
      </c>
      <c r="Y25" s="5">
        <v>28</v>
      </c>
      <c r="Z25" s="13">
        <f>D25+F25+H25+J25+L25+N25+P25+R25+T25+V25+X25</f>
        <v>204.5689655172414</v>
      </c>
      <c r="AA25" s="4">
        <f>D25+J25+R25+P25</f>
        <v>204.5689655172414</v>
      </c>
      <c r="AB25" s="5">
        <v>18</v>
      </c>
    </row>
    <row r="26" spans="1:29" ht="11.25">
      <c r="A26" s="18" t="s">
        <v>128</v>
      </c>
      <c r="B26" s="18" t="s">
        <v>250</v>
      </c>
      <c r="C26" s="18">
        <v>260</v>
      </c>
      <c r="D26" s="22">
        <f>IF(E26="",0,(($E$6-E26+1)/$E$6)*100)</f>
        <v>0</v>
      </c>
      <c r="E26" s="5">
        <v>20</v>
      </c>
      <c r="F26" s="22">
        <f>IF(G26="",0,(($G$6-G26+1)/$G$6)*100)</f>
        <v>44.44444444444444</v>
      </c>
      <c r="G26" s="5">
        <v>11</v>
      </c>
      <c r="H26" s="22">
        <f>IF(I26="",0,(($I$6-I26+1)/$I$6)*100)</f>
        <v>0</v>
      </c>
      <c r="I26" s="5">
        <v>12</v>
      </c>
      <c r="J26" s="22">
        <f>IF(K26="",0,(($K$6-K26+1)/$K$6)*100)</f>
        <v>43.75</v>
      </c>
      <c r="K26" s="5">
        <v>10</v>
      </c>
      <c r="L26" s="22">
        <f>IF(M26="",0,(($M$6-M26+1)/$M$6)*100)</f>
        <v>0</v>
      </c>
      <c r="M26" s="5">
        <v>17</v>
      </c>
      <c r="N26" s="22">
        <f>IF(O26="",0,(($O$6-O26+1)/$O$6)*100)</f>
        <v>30.76923076923077</v>
      </c>
      <c r="O26" s="7">
        <v>10</v>
      </c>
      <c r="P26" s="22">
        <f>IF(Q26="",0,(($Q$6-Q26+1)/$Q$6)*100)</f>
        <v>0</v>
      </c>
      <c r="Q26" s="5">
        <v>6</v>
      </c>
      <c r="R26" s="22">
        <f>IF(S26="",0,(($S$6-S26+1)/$S$6)*100)</f>
        <v>46.55172413793103</v>
      </c>
      <c r="S26" s="5">
        <v>32</v>
      </c>
      <c r="T26" s="22">
        <f>IF(U26="",0,(($U$6-U26+1)/$U$6)*100)</f>
        <v>50</v>
      </c>
      <c r="U26" s="5">
        <v>9</v>
      </c>
      <c r="V26" s="22">
        <f>IF(W26="",0,(($W$6-W26+1)/$W$6)*100)</f>
        <v>0</v>
      </c>
      <c r="W26" s="5">
        <v>21</v>
      </c>
      <c r="X26" s="22">
        <f>IF(Y26="",0,(($Y$6-Y26+1)/$Y$6)*100)</f>
        <v>62.96296296296296</v>
      </c>
      <c r="Y26" s="5">
        <v>11</v>
      </c>
      <c r="Z26" s="13">
        <f>D26+F26+H26+J26+L26+N26+P26+R26+T26+V26+X26</f>
        <v>278.4783623145692</v>
      </c>
      <c r="AA26" s="4">
        <f>F26+X26+T26+R26</f>
        <v>203.95913154533844</v>
      </c>
      <c r="AB26" s="5">
        <v>19</v>
      </c>
      <c r="AC26" s="2" t="s">
        <v>290</v>
      </c>
    </row>
    <row r="27" spans="1:29" ht="11.25">
      <c r="A27" s="18" t="s">
        <v>155</v>
      </c>
      <c r="B27" s="18" t="s">
        <v>261</v>
      </c>
      <c r="C27" s="18">
        <v>516</v>
      </c>
      <c r="D27" s="22">
        <f>IF(E27="",0,(($E$6-E27+1)/$E$6)*100)</f>
        <v>0</v>
      </c>
      <c r="E27" s="5">
        <v>20</v>
      </c>
      <c r="F27" s="22">
        <f>IF(G27="",0,(($G$6-G27+1)/$G$6)*100)</f>
        <v>0</v>
      </c>
      <c r="G27" s="5">
        <v>19</v>
      </c>
      <c r="H27" s="22">
        <f>IF(I27="",0,(($I$6-I27+1)/$I$6)*100)</f>
        <v>36.36363636363637</v>
      </c>
      <c r="I27" s="5">
        <v>8</v>
      </c>
      <c r="J27" s="22">
        <f>IF(K27="",0,(($K$6-K27+1)/$K$6)*100)</f>
        <v>0</v>
      </c>
      <c r="K27" s="5">
        <v>17</v>
      </c>
      <c r="L27" s="22">
        <f>IF(M27="",0,(($M$6-M27+1)/$M$6)*100)</f>
        <v>6.25</v>
      </c>
      <c r="M27" s="5">
        <v>16</v>
      </c>
      <c r="N27" s="22">
        <f>IF(O27="",0,(($O$6-O27+1)/$O$6)*100)</f>
        <v>0</v>
      </c>
      <c r="O27" s="7">
        <v>14</v>
      </c>
      <c r="P27" s="22">
        <f>IF(Q27="",0,(($Q$6-Q27+1)/$Q$6)*100)</f>
        <v>0</v>
      </c>
      <c r="Q27" s="5">
        <v>6</v>
      </c>
      <c r="R27" s="22">
        <f>IF(S27="",0,(($S$6-S27+1)/$S$6)*100)</f>
        <v>63.793103448275865</v>
      </c>
      <c r="S27" s="5">
        <v>22</v>
      </c>
      <c r="T27" s="22">
        <f>IF(U27="",0,(($U$6-U27+1)/$U$6)*100)</f>
        <v>0</v>
      </c>
      <c r="U27" s="5">
        <v>17</v>
      </c>
      <c r="V27" s="22">
        <f>IF(W27="",0,(($W$6-W27+1)/$W$6)*100)</f>
        <v>95</v>
      </c>
      <c r="W27" s="5">
        <v>2</v>
      </c>
      <c r="X27" s="22">
        <f>IF(Y27="",0,(($Y$6-Y27+1)/$Y$6)*100)</f>
        <v>0</v>
      </c>
      <c r="Y27" s="5">
        <v>28</v>
      </c>
      <c r="Z27" s="13">
        <f>D27+F27+H27+J27+L27+N27+P27+R27+T27+V27+X27</f>
        <v>201.40673981191225</v>
      </c>
      <c r="AA27" s="4">
        <f>V27+L27+H27+R27</f>
        <v>201.40673981191225</v>
      </c>
      <c r="AB27" s="5">
        <v>20</v>
      </c>
      <c r="AC27" s="2" t="s">
        <v>290</v>
      </c>
    </row>
    <row r="28" spans="1:29" ht="11.25">
      <c r="A28" s="18" t="s">
        <v>182</v>
      </c>
      <c r="B28" s="18" t="s">
        <v>260</v>
      </c>
      <c r="C28" s="18">
        <v>446</v>
      </c>
      <c r="D28" s="22">
        <f>IF(E28="",0,(($E$6-E28+1)/$E$6)*100)</f>
        <v>0</v>
      </c>
      <c r="E28" s="5">
        <v>20</v>
      </c>
      <c r="F28" s="22">
        <f>IF(G28="",0,(($G$6-G28+1)/$G$6)*100)</f>
        <v>0</v>
      </c>
      <c r="G28" s="5">
        <v>19</v>
      </c>
      <c r="H28" s="22">
        <f>IF(I28="",0,(($I$6-I28+1)/$I$6)*100)</f>
        <v>0</v>
      </c>
      <c r="I28" s="5">
        <v>12</v>
      </c>
      <c r="J28" s="22">
        <f>IF(K28="",0,(($K$6-K28+1)/$K$6)*100)</f>
        <v>0</v>
      </c>
      <c r="K28" s="5">
        <v>17</v>
      </c>
      <c r="L28" s="22">
        <f>IF(M28="",0,(($M$6-M28+1)/$M$6)*100)</f>
        <v>0</v>
      </c>
      <c r="M28" s="5">
        <v>17</v>
      </c>
      <c r="N28" s="22">
        <f>IF(O28="",0,(($O$6-O28+1)/$O$6)*100)</f>
        <v>61.53846153846154</v>
      </c>
      <c r="O28" s="7">
        <v>6</v>
      </c>
      <c r="P28" s="22">
        <f>IF(Q28="",0,(($Q$6-Q28+1)/$Q$6)*100)</f>
        <v>0</v>
      </c>
      <c r="Q28" s="5">
        <v>6</v>
      </c>
      <c r="R28" s="22">
        <f>IF(S28="",0,(($S$6-S28+1)/$S$6)*100)</f>
        <v>65.51724137931035</v>
      </c>
      <c r="S28" s="5">
        <v>21</v>
      </c>
      <c r="T28" s="22">
        <f>IF(U28="",0,(($U$6-U28+1)/$U$6)*100)</f>
        <v>0</v>
      </c>
      <c r="U28" s="5">
        <v>17</v>
      </c>
      <c r="V28" s="22">
        <f>IF(W28="",0,(($W$6-W28+1)/$W$6)*100)</f>
        <v>70</v>
      </c>
      <c r="W28" s="5">
        <v>7</v>
      </c>
      <c r="X28" s="22">
        <f>IF(Y28="",0,(($Y$6-Y28+1)/$Y$6)*100)</f>
        <v>0</v>
      </c>
      <c r="Y28" s="5">
        <v>28</v>
      </c>
      <c r="Z28" s="13">
        <f>D28+F28+H28+J28+L28+N28+P28+R28+T28+V28+X28</f>
        <v>197.0557029177719</v>
      </c>
      <c r="AA28" s="4">
        <f>D28+V28+N28+R28</f>
        <v>197.0557029177719</v>
      </c>
      <c r="AB28" s="5">
        <v>21</v>
      </c>
      <c r="AC28" s="14"/>
    </row>
    <row r="29" spans="1:29" ht="11.25">
      <c r="A29" s="18" t="s">
        <v>132</v>
      </c>
      <c r="B29" s="18" t="s">
        <v>250</v>
      </c>
      <c r="C29" s="18">
        <v>64</v>
      </c>
      <c r="D29" s="22">
        <f>IF(E29="",0,(($E$6-E29+1)/$E$6)*100)</f>
        <v>36.84210526315789</v>
      </c>
      <c r="E29" s="7">
        <v>13</v>
      </c>
      <c r="F29" s="22">
        <f>IF(G29="",0,(($G$6-G29+1)/$G$6)*100)</f>
        <v>16.666666666666664</v>
      </c>
      <c r="G29" s="5">
        <v>16</v>
      </c>
      <c r="H29" s="22">
        <f>IF(I29="",0,(($I$6-I29+1)/$I$6)*100)</f>
        <v>0</v>
      </c>
      <c r="I29" s="5">
        <v>12</v>
      </c>
      <c r="J29" s="22">
        <f>IF(K29="",0,(($K$6-K29+1)/$K$6)*100)</f>
        <v>68.75</v>
      </c>
      <c r="K29" s="5">
        <v>6</v>
      </c>
      <c r="L29" s="22">
        <f>IF(M29="",0,(($M$6-M29+1)/$M$6)*100)</f>
        <v>0</v>
      </c>
      <c r="M29" s="5">
        <v>17</v>
      </c>
      <c r="N29" s="22">
        <f>IF(O29="",0,(($O$6-O29+1)/$O$6)*100)</f>
        <v>0</v>
      </c>
      <c r="O29" s="7">
        <v>14</v>
      </c>
      <c r="P29" s="22">
        <f>IF(Q29="",0,(($Q$6-Q29+1)/$Q$6)*100)</f>
        <v>0</v>
      </c>
      <c r="Q29" s="5">
        <v>6</v>
      </c>
      <c r="R29" s="22">
        <f>IF(S29="",0,(($S$6-S29+1)/$S$6)*100)</f>
        <v>34.48275862068966</v>
      </c>
      <c r="S29" s="5">
        <v>39</v>
      </c>
      <c r="T29" s="22">
        <f>IF(U29="",0,(($U$6-U29+1)/$U$6)*100)</f>
        <v>56.25</v>
      </c>
      <c r="U29" s="5">
        <v>8</v>
      </c>
      <c r="V29" s="22">
        <f>IF(W29="",0,(($W$6-W29+1)/$W$6)*100)</f>
        <v>0</v>
      </c>
      <c r="W29" s="5">
        <v>21</v>
      </c>
      <c r="X29" s="22">
        <f>IF(Y29="",0,(($Y$6-Y29+1)/$Y$6)*100)</f>
        <v>29.629629629629626</v>
      </c>
      <c r="Y29" s="5">
        <v>20</v>
      </c>
      <c r="Z29" s="13">
        <f>D29+F29+H29+J29+L29+N29+P29+R29+T29+V29+X29</f>
        <v>242.62116018014382</v>
      </c>
      <c r="AA29" s="4">
        <f>D29+J29+T29+R29</f>
        <v>196.32486388384754</v>
      </c>
      <c r="AB29" s="5">
        <v>22</v>
      </c>
      <c r="AC29" s="14" t="s">
        <v>290</v>
      </c>
    </row>
    <row r="30" spans="1:29" ht="11.25">
      <c r="A30" s="18" t="s">
        <v>87</v>
      </c>
      <c r="B30" s="18" t="s">
        <v>256</v>
      </c>
      <c r="C30" s="18">
        <v>169</v>
      </c>
      <c r="D30" s="22">
        <f>IF(E30="",0,(($E$6-E30+1)/$E$6)*100)</f>
        <v>47.368421052631575</v>
      </c>
      <c r="E30" s="5">
        <v>11</v>
      </c>
      <c r="F30" s="22">
        <f>IF(G30="",0,(($G$6-G30+1)/$G$6)*100)</f>
        <v>50</v>
      </c>
      <c r="G30" s="5">
        <v>10</v>
      </c>
      <c r="H30" s="22">
        <f>IF(I30="",0,(($I$6-I30+1)/$I$6)*100)</f>
        <v>0</v>
      </c>
      <c r="I30" s="5">
        <v>12</v>
      </c>
      <c r="J30" s="22">
        <f>IF(K30="",0,(($K$6-K30+1)/$K$6)*100)</f>
        <v>37.5</v>
      </c>
      <c r="K30" s="5">
        <v>11</v>
      </c>
      <c r="L30" s="22">
        <f>IF(M30="",0,(($M$6-M30+1)/$M$6)*100)</f>
        <v>0</v>
      </c>
      <c r="M30" s="5">
        <v>17</v>
      </c>
      <c r="N30" s="22">
        <f>IF(O30="",0,(($O$6-O30+1)/$O$6)*100)</f>
        <v>0</v>
      </c>
      <c r="O30" s="7">
        <v>14</v>
      </c>
      <c r="P30" s="22">
        <f>IF(Q30="",0,(($Q$6-Q30+1)/$Q$6)*100)</f>
        <v>0</v>
      </c>
      <c r="Q30" s="5">
        <v>6</v>
      </c>
      <c r="R30" s="22">
        <f>IF(S30="",0,(($S$6-S30+1)/$S$6)*100)</f>
        <v>39.6551724137931</v>
      </c>
      <c r="S30" s="5">
        <v>36</v>
      </c>
      <c r="T30" s="22">
        <f>IF(U30="",0,(($U$6-U30+1)/$U$6)*100)</f>
        <v>0</v>
      </c>
      <c r="U30" s="5">
        <v>17</v>
      </c>
      <c r="V30" s="22">
        <f>IF(W30="",0,(($W$6-W30+1)/$W$6)*100)</f>
        <v>40</v>
      </c>
      <c r="W30" s="5">
        <v>13</v>
      </c>
      <c r="X30" s="22">
        <f>IF(Y30="",0,(($Y$6-Y30+1)/$Y$6)*100)</f>
        <v>55.55555555555556</v>
      </c>
      <c r="Y30" s="5">
        <v>13</v>
      </c>
      <c r="Z30" s="13">
        <f>D30+F30+H30+J30+L30+N30+P30+R30+T30+V30+X30</f>
        <v>270.07914902198024</v>
      </c>
      <c r="AA30" s="4">
        <f>D30+X30+F30+R30</f>
        <v>192.57914902198024</v>
      </c>
      <c r="AB30" s="5">
        <v>23</v>
      </c>
      <c r="AC30" s="2" t="s">
        <v>290</v>
      </c>
    </row>
    <row r="31" spans="1:28" ht="11.25">
      <c r="A31" s="18" t="s">
        <v>227</v>
      </c>
      <c r="B31" s="18" t="s">
        <v>263</v>
      </c>
      <c r="C31" s="18">
        <v>470</v>
      </c>
      <c r="D31" s="22">
        <f>IF(E31="",0,(($E$6-E31+1)/$E$6)*100)</f>
        <v>0</v>
      </c>
      <c r="E31" s="5">
        <v>20</v>
      </c>
      <c r="F31" s="22">
        <f>IF(G31="",0,(($G$6-G31+1)/$G$6)*100)</f>
        <v>0</v>
      </c>
      <c r="G31" s="5">
        <v>19</v>
      </c>
      <c r="H31" s="22">
        <f>IF(I31="",0,(($I$6-I31+1)/$I$6)*100)</f>
        <v>0</v>
      </c>
      <c r="I31" s="5">
        <v>12</v>
      </c>
      <c r="J31" s="22">
        <f>IF(K31="",0,(($K$6-K31+1)/$K$6)*100)</f>
        <v>0</v>
      </c>
      <c r="K31" s="5">
        <v>17</v>
      </c>
      <c r="L31" s="22">
        <f>IF(M31="",0,(($M$6-M31+1)/$M$6)*100)</f>
        <v>0</v>
      </c>
      <c r="M31" s="5">
        <v>17</v>
      </c>
      <c r="N31" s="22">
        <f>IF(O31="",0,(($O$6-O31+1)/$O$6)*100)</f>
        <v>0</v>
      </c>
      <c r="O31" s="5">
        <v>14</v>
      </c>
      <c r="P31" s="22">
        <f>IF(Q31="",0,(($Q$6-Q31+1)/$Q$6)*100)</f>
        <v>0</v>
      </c>
      <c r="Q31" s="5">
        <v>6</v>
      </c>
      <c r="R31" s="22">
        <f>IF(S31="",0,(($S$6-S31+1)/$S$6)*100)</f>
        <v>93.10344827586206</v>
      </c>
      <c r="S31" s="5">
        <v>5</v>
      </c>
      <c r="T31" s="22">
        <f>IF(U31="",0,(($U$6-U31+1)/$U$6)*100)</f>
        <v>93.75</v>
      </c>
      <c r="U31" s="5">
        <v>2</v>
      </c>
      <c r="V31" s="22">
        <f>IF(W31="",0,(($W$6-W31+1)/$W$6)*100)</f>
        <v>0</v>
      </c>
      <c r="W31" s="5">
        <v>21</v>
      </c>
      <c r="X31" s="22">
        <f>IF(Y31="",0,(($Y$6-Y31+1)/$Y$6)*100)</f>
        <v>0</v>
      </c>
      <c r="Y31" s="5">
        <v>28</v>
      </c>
      <c r="Z31" s="13">
        <f>D31+F31+H31+J31+L31+N31+P31+R31+T31+V31+X31</f>
        <v>186.85344827586206</v>
      </c>
      <c r="AA31" s="4">
        <f>R31+F31+J31+T31</f>
        <v>186.85344827586206</v>
      </c>
      <c r="AB31" s="5">
        <v>24</v>
      </c>
    </row>
    <row r="32" spans="1:29" ht="11.25">
      <c r="A32" s="18" t="s">
        <v>249</v>
      </c>
      <c r="B32" s="18" t="s">
        <v>252</v>
      </c>
      <c r="C32" s="5">
        <v>113</v>
      </c>
      <c r="D32" s="22">
        <f>IF(E32="",0,(($E$6-E32+1)/$E$6)*100)</f>
        <v>0</v>
      </c>
      <c r="E32" s="5">
        <v>20</v>
      </c>
      <c r="F32" s="22">
        <f>IF(G32="",0,(($G$6-G32+1)/$G$6)*100)</f>
        <v>0</v>
      </c>
      <c r="G32" s="5">
        <v>19</v>
      </c>
      <c r="H32" s="22">
        <f>IF(I32="",0,(($I$6-I32+1)/$I$6)*100)</f>
        <v>0</v>
      </c>
      <c r="I32" s="5">
        <v>12</v>
      </c>
      <c r="J32" s="22">
        <f>IF(K32="",0,(($K$6-K32+1)/$K$6)*100)</f>
        <v>81.25</v>
      </c>
      <c r="K32" s="5">
        <v>4</v>
      </c>
      <c r="L32" s="22">
        <f>IF(M32="",0,(($M$6-M32+1)/$M$6)*100)</f>
        <v>0</v>
      </c>
      <c r="M32" s="5">
        <v>17</v>
      </c>
      <c r="N32" s="22">
        <f>IF(O32="",0,(($O$6-O32+1)/$O$6)*100)</f>
        <v>0</v>
      </c>
      <c r="O32" s="7">
        <v>14</v>
      </c>
      <c r="P32" s="22">
        <f>IF(Q32="",0,(($Q$6-Q32+1)/$Q$6)*100)</f>
        <v>0</v>
      </c>
      <c r="Q32" s="5">
        <v>6</v>
      </c>
      <c r="R32" s="22">
        <f>IF(S32="",0,(($S$6-S32+1)/$S$6)*100)</f>
        <v>68.96551724137932</v>
      </c>
      <c r="S32" s="5">
        <v>19</v>
      </c>
      <c r="T32" s="22">
        <f>IF(U32="",0,(($U$6-U32+1)/$U$6)*100)</f>
        <v>0</v>
      </c>
      <c r="U32" s="5">
        <v>17</v>
      </c>
      <c r="V32" s="22">
        <f>IF(W32="",0,(($W$6-W32+1)/$W$6)*100)</f>
        <v>0</v>
      </c>
      <c r="W32" s="5">
        <v>21</v>
      </c>
      <c r="X32" s="22">
        <f>IF(Y32="",0,(($Y$6-Y32+1)/$Y$6)*100)</f>
        <v>0</v>
      </c>
      <c r="Y32" s="5">
        <v>28</v>
      </c>
      <c r="Z32" s="13">
        <f>D32+F32+H32+J32+L32+N32+P32+R32+T32+V32+X32</f>
        <v>150.2155172413793</v>
      </c>
      <c r="AA32" s="4">
        <f>D32+R32+J32+P32</f>
        <v>150.2155172413793</v>
      </c>
      <c r="AB32" s="5">
        <v>25</v>
      </c>
      <c r="AC32" s="14"/>
    </row>
    <row r="33" spans="1:28" ht="11.25">
      <c r="A33" s="18" t="s">
        <v>152</v>
      </c>
      <c r="B33" s="18" t="s">
        <v>257</v>
      </c>
      <c r="C33" s="18">
        <v>435</v>
      </c>
      <c r="D33" s="22">
        <f>IF(E33="",0,(($E$6-E33+1)/$E$6)*100)</f>
        <v>0</v>
      </c>
      <c r="E33" s="5">
        <v>20</v>
      </c>
      <c r="F33" s="22">
        <f>IF(G33="",0,(($G$6-G33+1)/$G$6)*100)</f>
        <v>0</v>
      </c>
      <c r="G33" s="5">
        <v>19</v>
      </c>
      <c r="H33" s="22">
        <f>IF(I33="",0,(($I$6-I33+1)/$I$6)*100)</f>
        <v>81.81818181818183</v>
      </c>
      <c r="I33" s="5">
        <v>3</v>
      </c>
      <c r="J33" s="22">
        <f>IF(K33="",0,(($K$6-K33+1)/$K$6)*100)</f>
        <v>0</v>
      </c>
      <c r="K33" s="5">
        <v>17</v>
      </c>
      <c r="L33" s="22">
        <f>IF(M33="",0,(($M$6-M33+1)/$M$6)*100)</f>
        <v>62.5</v>
      </c>
      <c r="M33" s="5">
        <v>7</v>
      </c>
      <c r="N33" s="22">
        <f>IF(O33="",0,(($O$6-O33+1)/$O$6)*100)</f>
        <v>0</v>
      </c>
      <c r="O33" s="7">
        <v>14</v>
      </c>
      <c r="P33" s="22">
        <f>IF(Q33="",0,(($Q$6-Q33+1)/$Q$6)*100)</f>
        <v>0</v>
      </c>
      <c r="Q33" s="5">
        <v>6</v>
      </c>
      <c r="R33" s="22">
        <f>IF(S33="",0,(($S$6-S33+1)/$S$6)*100)</f>
        <v>0</v>
      </c>
      <c r="S33" s="5">
        <v>59</v>
      </c>
      <c r="T33" s="22">
        <f>IF(U33="",0,(($U$6-U33+1)/$U$6)*100)</f>
        <v>0</v>
      </c>
      <c r="U33" s="5">
        <v>17</v>
      </c>
      <c r="V33" s="22">
        <f>IF(W33="",0,(($W$6-W33+1)/$W$6)*100)</f>
        <v>0</v>
      </c>
      <c r="W33" s="5">
        <v>21</v>
      </c>
      <c r="X33" s="22">
        <f>IF(Y33="",0,(($Y$6-Y33+1)/$Y$6)*100)</f>
        <v>0</v>
      </c>
      <c r="Y33" s="5">
        <v>28</v>
      </c>
      <c r="Z33" s="13">
        <f>D33+F33+H33+J33+L33+N33+P33+R33+T33+V33+X33</f>
        <v>144.3181818181818</v>
      </c>
      <c r="AA33" s="4">
        <f>D33+H33+L33+R33</f>
        <v>144.3181818181818</v>
      </c>
      <c r="AB33" s="5">
        <v>26</v>
      </c>
    </row>
    <row r="34" spans="1:29" ht="11.25">
      <c r="A34" s="18" t="s">
        <v>173</v>
      </c>
      <c r="B34" s="18" t="s">
        <v>258</v>
      </c>
      <c r="C34" s="18">
        <v>419</v>
      </c>
      <c r="D34" s="22">
        <f>IF(E34="",0,(($E$6-E34+1)/$E$6)*100)</f>
        <v>0</v>
      </c>
      <c r="E34" s="5">
        <v>20</v>
      </c>
      <c r="F34" s="22">
        <f>IF(G34="",0,(($G$6-G34+1)/$G$6)*100)</f>
        <v>0</v>
      </c>
      <c r="G34" s="5">
        <v>19</v>
      </c>
      <c r="H34" s="22">
        <f>IF(I34="",0,(($I$6-I34+1)/$I$6)*100)</f>
        <v>0</v>
      </c>
      <c r="I34" s="5">
        <v>12</v>
      </c>
      <c r="J34" s="22">
        <f>IF(K34="",0,(($K$6-K34+1)/$K$6)*100)</f>
        <v>87.5</v>
      </c>
      <c r="K34" s="5">
        <v>3</v>
      </c>
      <c r="L34" s="22">
        <f>IF(M34="",0,(($M$6-M34+1)/$M$6)*100)</f>
        <v>0</v>
      </c>
      <c r="M34" s="5">
        <v>17</v>
      </c>
      <c r="N34" s="22">
        <f>IF(O34="",0,(($O$6-O34+1)/$O$6)*100)</f>
        <v>0</v>
      </c>
      <c r="O34" s="7">
        <v>14</v>
      </c>
      <c r="P34" s="22">
        <f>IF(Q34="",0,(($Q$6-Q34+1)/$Q$6)*100)</f>
        <v>0</v>
      </c>
      <c r="Q34" s="5">
        <v>6</v>
      </c>
      <c r="R34" s="22">
        <f>IF(S34="",0,(($S$6-S34+1)/$S$6)*100)</f>
        <v>51.724137931034484</v>
      </c>
      <c r="S34" s="5">
        <v>29</v>
      </c>
      <c r="T34" s="22">
        <f>IF(U34="",0,(($U$6-U34+1)/$U$6)*100)</f>
        <v>0</v>
      </c>
      <c r="U34" s="5">
        <v>17</v>
      </c>
      <c r="V34" s="22">
        <f>IF(W34="",0,(($W$6-W34+1)/$W$6)*100)</f>
        <v>0</v>
      </c>
      <c r="W34" s="5">
        <v>21</v>
      </c>
      <c r="X34" s="22">
        <f>IF(Y34="",0,(($Y$6-Y34+1)/$Y$6)*100)</f>
        <v>0</v>
      </c>
      <c r="Y34" s="5">
        <v>28</v>
      </c>
      <c r="Z34" s="13">
        <f>D34+F34+H34+J34+L34+N34+P34+R34+T34+V34+X34</f>
        <v>139.22413793103448</v>
      </c>
      <c r="AA34" s="4">
        <f>D34+F34+J34+R34</f>
        <v>139.22413793103448</v>
      </c>
      <c r="AB34" s="5">
        <v>27</v>
      </c>
      <c r="AC34" s="14"/>
    </row>
    <row r="35" spans="1:28" ht="11.25">
      <c r="A35" s="18" t="s">
        <v>244</v>
      </c>
      <c r="B35" s="18" t="s">
        <v>271</v>
      </c>
      <c r="C35" s="18">
        <v>186</v>
      </c>
      <c r="D35" s="22">
        <f>IF(E35="",0,(($E$6-E35+1)/$E$6)*100)</f>
        <v>0</v>
      </c>
      <c r="E35" s="5">
        <v>20</v>
      </c>
      <c r="F35" s="22">
        <f>IF(G35="",0,(($G$6-G35+1)/$G$6)*100)</f>
        <v>0</v>
      </c>
      <c r="G35" s="5">
        <v>19</v>
      </c>
      <c r="H35" s="22">
        <f>IF(I35="",0,(($I$6-I35+1)/$I$6)*100)</f>
        <v>0</v>
      </c>
      <c r="I35" s="5">
        <v>12</v>
      </c>
      <c r="J35" s="22">
        <f>IF(K35="",0,(($K$6-K35+1)/$K$6)*100)</f>
        <v>0</v>
      </c>
      <c r="K35" s="5">
        <v>17</v>
      </c>
      <c r="L35" s="22">
        <f>IF(M35="",0,(($M$6-M35+1)/$M$6)*100)</f>
        <v>0</v>
      </c>
      <c r="M35" s="5">
        <v>17</v>
      </c>
      <c r="N35" s="22">
        <f>IF(O35="",0,(($O$6-O35+1)/$O$6)*100)</f>
        <v>0</v>
      </c>
      <c r="O35" s="5">
        <v>14</v>
      </c>
      <c r="P35" s="22">
        <f>IF(Q35="",0,(($Q$6-Q35+1)/$Q$6)*100)</f>
        <v>0</v>
      </c>
      <c r="Q35" s="5">
        <v>6</v>
      </c>
      <c r="R35" s="22">
        <f>IF(S35="",0,(($S$6-S35+1)/$S$6)*100)</f>
        <v>13.793103448275861</v>
      </c>
      <c r="S35" s="5">
        <v>51</v>
      </c>
      <c r="T35" s="22">
        <f>IF(U35="",0,(($U$6-U35+1)/$U$6)*100)</f>
        <v>87.5</v>
      </c>
      <c r="U35" s="5">
        <v>3</v>
      </c>
      <c r="V35" s="22">
        <f>IF(W35="",0,(($W$6-W35+1)/$W$6)*100)</f>
        <v>0</v>
      </c>
      <c r="W35" s="5">
        <v>21</v>
      </c>
      <c r="X35" s="22">
        <f>IF(Y35="",0,(($Y$6-Y35+1)/$Y$6)*100)</f>
        <v>37.03703703703704</v>
      </c>
      <c r="Y35" s="5">
        <v>18</v>
      </c>
      <c r="Z35" s="13">
        <f>D35+F35+H35+J35+L35+N35+P35+R35+T35+V35+X35</f>
        <v>138.33014048531288</v>
      </c>
      <c r="AA35" s="4">
        <f>D35+X35+T35+R35</f>
        <v>138.3301404853129</v>
      </c>
      <c r="AB35" s="5">
        <v>28</v>
      </c>
    </row>
    <row r="36" spans="1:28" ht="11.25">
      <c r="A36" s="18" t="s">
        <v>181</v>
      </c>
      <c r="B36" s="18" t="s">
        <v>252</v>
      </c>
      <c r="C36" s="5">
        <v>432</v>
      </c>
      <c r="D36" s="22">
        <f>IF(E36="",0,(($E$6-E36+1)/$E$6)*100)</f>
        <v>0</v>
      </c>
      <c r="E36" s="5">
        <v>20</v>
      </c>
      <c r="F36" s="22">
        <f>IF(G36="",0,(($G$6-G36+1)/$G$6)*100)</f>
        <v>0</v>
      </c>
      <c r="G36" s="5">
        <v>19</v>
      </c>
      <c r="H36" s="22">
        <f>IF(I36="",0,(($I$6-I36+1)/$I$6)*100)</f>
        <v>0</v>
      </c>
      <c r="I36" s="5">
        <v>12</v>
      </c>
      <c r="J36" s="22">
        <f>IF(K36="",0,(($K$6-K36+1)/$K$6)*100)</f>
        <v>0</v>
      </c>
      <c r="K36" s="5">
        <v>17</v>
      </c>
      <c r="L36" s="22">
        <f>IF(M36="",0,(($M$6-M36+1)/$M$6)*100)</f>
        <v>0</v>
      </c>
      <c r="M36" s="5">
        <v>17</v>
      </c>
      <c r="N36" s="22">
        <f>IF(O36="",0,(($O$6-O36+1)/$O$6)*100)</f>
        <v>76.92307692307693</v>
      </c>
      <c r="O36" s="5">
        <v>4</v>
      </c>
      <c r="P36" s="22">
        <f>IF(Q36="",0,(($Q$6-Q36+1)/$Q$6)*100)</f>
        <v>0</v>
      </c>
      <c r="Q36" s="5">
        <v>6</v>
      </c>
      <c r="R36" s="22">
        <f>IF(S36="",0,(($S$6-S36+1)/$S$6)*100)</f>
        <v>0</v>
      </c>
      <c r="S36" s="5">
        <v>59</v>
      </c>
      <c r="T36" s="22">
        <f>IF(U36="",0,(($U$6-U36+1)/$U$6)*100)</f>
        <v>0</v>
      </c>
      <c r="U36" s="5">
        <v>17</v>
      </c>
      <c r="V36" s="22">
        <f>IF(W36="",0,(($W$6-W36+1)/$W$6)*100)</f>
        <v>0</v>
      </c>
      <c r="W36" s="5">
        <v>21</v>
      </c>
      <c r="X36" s="22">
        <f>IF(Y36="",0,(($Y$6-Y36+1)/$Y$6)*100)</f>
        <v>59.25925925925925</v>
      </c>
      <c r="Y36" s="5">
        <v>12</v>
      </c>
      <c r="Z36" s="13">
        <f>D36+F36+H36+J36+L36+N36+P36+R36+T36+V36+X36</f>
        <v>136.1823361823362</v>
      </c>
      <c r="AA36" s="4">
        <f>D36+F36+X36+N36</f>
        <v>136.1823361823362</v>
      </c>
      <c r="AB36" s="5">
        <v>29</v>
      </c>
    </row>
    <row r="37" spans="1:29" ht="11.25">
      <c r="A37" s="18" t="s">
        <v>157</v>
      </c>
      <c r="B37" s="18" t="s">
        <v>251</v>
      </c>
      <c r="C37" s="18">
        <v>294</v>
      </c>
      <c r="D37" s="22">
        <f>IF(E37="",0,(($E$6-E37+1)/$E$6)*100)</f>
        <v>0</v>
      </c>
      <c r="E37" s="5">
        <v>20</v>
      </c>
      <c r="F37" s="22">
        <f>IF(G37="",0,(($G$6-G37+1)/$G$6)*100)</f>
        <v>0</v>
      </c>
      <c r="G37" s="5">
        <v>19</v>
      </c>
      <c r="H37" s="22">
        <f>IF(I37="",0,(($I$6-I37+1)/$I$6)*100)</f>
        <v>18.181818181818183</v>
      </c>
      <c r="I37" s="5">
        <v>10</v>
      </c>
      <c r="J37" s="22">
        <f>IF(K37="",0,(($K$6-K37+1)/$K$6)*100)</f>
        <v>0</v>
      </c>
      <c r="K37" s="5">
        <v>17</v>
      </c>
      <c r="L37" s="22">
        <f>IF(M37="",0,(($M$6-M37+1)/$M$6)*100)</f>
        <v>37.5</v>
      </c>
      <c r="M37" s="5">
        <v>11</v>
      </c>
      <c r="N37" s="22">
        <f>IF(O37="",0,(($O$6-O37+1)/$O$6)*100)</f>
        <v>0</v>
      </c>
      <c r="O37" s="7">
        <v>14</v>
      </c>
      <c r="P37" s="22">
        <f>IF(Q37="",0,(($Q$6-Q37+1)/$Q$6)*100)</f>
        <v>0</v>
      </c>
      <c r="Q37" s="5">
        <v>6</v>
      </c>
      <c r="R37" s="22">
        <f>IF(S37="",0,(($S$6-S37+1)/$S$6)*100)</f>
        <v>37.93103448275862</v>
      </c>
      <c r="S37" s="5">
        <v>37</v>
      </c>
      <c r="T37" s="22">
        <f>IF(U37="",0,(($U$6-U37+1)/$U$6)*100)</f>
        <v>25</v>
      </c>
      <c r="U37" s="5">
        <v>13</v>
      </c>
      <c r="V37" s="22">
        <f>IF(W37="",0,(($W$6-W37+1)/$W$6)*100)</f>
        <v>35</v>
      </c>
      <c r="W37" s="5">
        <v>14</v>
      </c>
      <c r="X37" s="22">
        <f>IF(Y37="",0,(($Y$6-Y37+1)/$Y$6)*100)</f>
        <v>11.11111111111111</v>
      </c>
      <c r="Y37" s="5">
        <v>25</v>
      </c>
      <c r="Z37" s="13">
        <f>D37+F37+H37+J37+L37+N37+P37+R37+T37+V37+X37</f>
        <v>164.7239637756879</v>
      </c>
      <c r="AA37" s="4">
        <f>T37+V37+L37+R37</f>
        <v>135.4310344827586</v>
      </c>
      <c r="AB37" s="5">
        <v>30</v>
      </c>
      <c r="AC37" s="2" t="s">
        <v>290</v>
      </c>
    </row>
    <row r="38" spans="1:28" ht="11.25">
      <c r="A38" s="18" t="s">
        <v>187</v>
      </c>
      <c r="B38" s="18" t="s">
        <v>262</v>
      </c>
      <c r="C38" s="5">
        <v>367</v>
      </c>
      <c r="D38" s="22">
        <f>IF(E38="",0,(($E$6-E38+1)/$E$6)*100)</f>
        <v>0</v>
      </c>
      <c r="E38" s="5">
        <v>20</v>
      </c>
      <c r="F38" s="22">
        <f>IF(G38="",0,(($G$6-G38+1)/$G$6)*100)</f>
        <v>0</v>
      </c>
      <c r="G38" s="5">
        <v>19</v>
      </c>
      <c r="H38" s="22">
        <f>IF(I38="",0,(($I$6-I38+1)/$I$6)*100)</f>
        <v>0</v>
      </c>
      <c r="I38" s="5">
        <v>12</v>
      </c>
      <c r="J38" s="22">
        <f>IF(K38="",0,(($K$6-K38+1)/$K$6)*100)</f>
        <v>0</v>
      </c>
      <c r="K38" s="5">
        <v>17</v>
      </c>
      <c r="L38" s="22">
        <f>IF(M38="",0,(($M$6-M38+1)/$M$6)*100)</f>
        <v>31.25</v>
      </c>
      <c r="M38" s="5">
        <v>12</v>
      </c>
      <c r="N38" s="22">
        <f>IF(O38="",0,(($O$6-O38+1)/$O$6)*100)</f>
        <v>0</v>
      </c>
      <c r="O38" s="5">
        <v>14</v>
      </c>
      <c r="P38" s="22">
        <f>IF(Q38="",0,(($Q$6-Q38+1)/$Q$6)*100)</f>
        <v>0</v>
      </c>
      <c r="Q38" s="5">
        <v>6</v>
      </c>
      <c r="R38" s="22">
        <f>IF(S38="",0,(($S$6-S38+1)/$S$6)*100)</f>
        <v>41.37931034482759</v>
      </c>
      <c r="S38" s="5">
        <v>35</v>
      </c>
      <c r="T38" s="22">
        <f>IF(U38="",0,(($U$6-U38+1)/$U$6)*100)</f>
        <v>0</v>
      </c>
      <c r="U38" s="5">
        <v>17</v>
      </c>
      <c r="V38" s="22">
        <f>IF(W38="",0,(($W$6-W38+1)/$W$6)*100)</f>
        <v>60</v>
      </c>
      <c r="W38" s="5">
        <v>9</v>
      </c>
      <c r="X38" s="22">
        <f>IF(Y38="",0,(($Y$6-Y38+1)/$Y$6)*100)</f>
        <v>0</v>
      </c>
      <c r="Y38" s="5">
        <v>28</v>
      </c>
      <c r="Z38" s="13">
        <f>D38+F38+H38+J38+L38+N38+P38+R38+T38+V38+X38</f>
        <v>132.6293103448276</v>
      </c>
      <c r="AA38" s="4">
        <f>D38+V38+L38+R38</f>
        <v>132.6293103448276</v>
      </c>
      <c r="AB38" s="5">
        <v>31</v>
      </c>
    </row>
    <row r="39" spans="1:28" ht="11.25">
      <c r="A39" s="18" t="s">
        <v>82</v>
      </c>
      <c r="B39" s="18" t="s">
        <v>267</v>
      </c>
      <c r="C39" s="18">
        <v>394</v>
      </c>
      <c r="D39" s="22">
        <f>IF(E39="",0,(($E$6-E39+1)/$E$6)*100)</f>
        <v>73.68421052631578</v>
      </c>
      <c r="E39" s="5">
        <v>6</v>
      </c>
      <c r="F39" s="22">
        <f>IF(G39="",0,(($G$6-G39+1)/$G$6)*100)</f>
        <v>0</v>
      </c>
      <c r="G39" s="7">
        <v>19</v>
      </c>
      <c r="H39" s="22">
        <f>IF(I39="",0,(($I$6-I39+1)/$I$6)*100)</f>
        <v>0</v>
      </c>
      <c r="I39" s="5">
        <v>12</v>
      </c>
      <c r="J39" s="22">
        <f>IF(K39="",0,(($K$6-K39+1)/$K$6)*100)</f>
        <v>0</v>
      </c>
      <c r="K39" s="5">
        <v>17</v>
      </c>
      <c r="L39" s="22">
        <f>IF(M39="",0,(($M$6-M39+1)/$M$6)*100)</f>
        <v>0</v>
      </c>
      <c r="M39" s="5">
        <v>17</v>
      </c>
      <c r="N39" s="22">
        <f>IF(O39="",0,(($O$6-O39+1)/$O$6)*100)</f>
        <v>0</v>
      </c>
      <c r="O39" s="7">
        <v>14</v>
      </c>
      <c r="P39" s="22">
        <f>IF(Q39="",0,(($Q$6-Q39+1)/$Q$6)*100)</f>
        <v>0</v>
      </c>
      <c r="Q39" s="5">
        <v>6</v>
      </c>
      <c r="R39" s="22">
        <f>IF(S39="",0,(($S$6-S39+1)/$S$6)*100)</f>
        <v>0</v>
      </c>
      <c r="S39" s="5">
        <v>59</v>
      </c>
      <c r="T39" s="22">
        <f>IF(U39="",0,(($U$6-U39+1)/$U$6)*100)</f>
        <v>0</v>
      </c>
      <c r="U39" s="5">
        <v>17</v>
      </c>
      <c r="V39" s="22">
        <f>IF(W39="",0,(($W$6-W39+1)/$W$6)*100)</f>
        <v>50</v>
      </c>
      <c r="W39" s="5">
        <v>11</v>
      </c>
      <c r="X39" s="22">
        <f>IF(Y39="",0,(($Y$6-Y39+1)/$Y$6)*100)</f>
        <v>0</v>
      </c>
      <c r="Y39" s="5">
        <v>28</v>
      </c>
      <c r="Z39" s="13">
        <f>D39+F39+H39+J39+L39+N39+P39+R39+T39+V39+X39</f>
        <v>123.68421052631578</v>
      </c>
      <c r="AA39" s="4">
        <f>D39+F39+L39+V39</f>
        <v>123.68421052631578</v>
      </c>
      <c r="AB39" s="5">
        <v>32</v>
      </c>
    </row>
    <row r="40" spans="1:28" ht="11.25">
      <c r="A40" s="18" t="s">
        <v>80</v>
      </c>
      <c r="B40" s="18" t="s">
        <v>255</v>
      </c>
      <c r="C40" s="18">
        <v>369</v>
      </c>
      <c r="D40" s="22">
        <f>IF(E40="",0,(($E$6-E40+1)/$E$6)*100)</f>
        <v>84.21052631578947</v>
      </c>
      <c r="E40" s="5">
        <v>4</v>
      </c>
      <c r="F40" s="22">
        <f>IF(G40="",0,(($G$6-G40+1)/$G$6)*100)</f>
        <v>0</v>
      </c>
      <c r="G40" s="5">
        <v>19</v>
      </c>
      <c r="H40" s="22">
        <f>IF(I40="",0,(($I$6-I40+1)/$I$6)*100)</f>
        <v>0</v>
      </c>
      <c r="I40" s="5">
        <v>12</v>
      </c>
      <c r="J40" s="22">
        <f>IF(K40="",0,(($K$6-K40+1)/$K$6)*100)</f>
        <v>0</v>
      </c>
      <c r="K40" s="5">
        <v>17</v>
      </c>
      <c r="L40" s="22">
        <f>IF(M40="",0,(($M$6-M40+1)/$M$6)*100)</f>
        <v>0</v>
      </c>
      <c r="M40" s="5">
        <v>17</v>
      </c>
      <c r="N40" s="22">
        <f>IF(O40="",0,(($O$6-O40+1)/$O$6)*100)</f>
        <v>0</v>
      </c>
      <c r="O40" s="7">
        <v>14</v>
      </c>
      <c r="P40" s="22">
        <f>IF(Q40="",0,(($Q$6-Q40+1)/$Q$6)*100)</f>
        <v>0</v>
      </c>
      <c r="Q40" s="5">
        <v>6</v>
      </c>
      <c r="R40" s="22">
        <f>IF(S40="",0,(($S$6-S40+1)/$S$6)*100)</f>
        <v>36.206896551724135</v>
      </c>
      <c r="S40" s="5">
        <v>38</v>
      </c>
      <c r="T40" s="22">
        <f>IF(U40="",0,(($U$6-U40+1)/$U$6)*100)</f>
        <v>0</v>
      </c>
      <c r="U40" s="5">
        <v>17</v>
      </c>
      <c r="V40" s="22">
        <f>IF(W40="",0,(($W$6-W40+1)/$W$6)*100)</f>
        <v>0</v>
      </c>
      <c r="W40" s="5">
        <v>21</v>
      </c>
      <c r="X40" s="22">
        <f>IF(Y40="",0,(($Y$6-Y40+1)/$Y$6)*100)</f>
        <v>0</v>
      </c>
      <c r="Y40" s="5">
        <v>28</v>
      </c>
      <c r="Z40" s="13">
        <f>D40+F40+H40+J40+L40+N40+P40+R40+T40+V40+X40</f>
        <v>120.41742286751361</v>
      </c>
      <c r="AA40" s="4">
        <f>D40+F40+L40+R40</f>
        <v>120.41742286751361</v>
      </c>
      <c r="AB40" s="5">
        <v>33</v>
      </c>
    </row>
    <row r="41" spans="1:29" ht="11.25">
      <c r="A41" s="18" t="s">
        <v>282</v>
      </c>
      <c r="B41" s="18" t="s">
        <v>250</v>
      </c>
      <c r="C41" s="18">
        <v>351</v>
      </c>
      <c r="D41" s="22">
        <f>IF(E41="",0,(($E$6-E41+1)/$E$6)*100)</f>
        <v>0</v>
      </c>
      <c r="E41" s="5">
        <v>20</v>
      </c>
      <c r="F41" s="22">
        <f>IF(G41="",0,(($G$6-G41+1)/$G$6)*100)</f>
        <v>0</v>
      </c>
      <c r="G41" s="5">
        <v>19</v>
      </c>
      <c r="H41" s="22">
        <f>IF(I41="",0,(($I$6-I41+1)/$I$6)*100)</f>
        <v>0</v>
      </c>
      <c r="I41" s="5">
        <v>12</v>
      </c>
      <c r="J41" s="22">
        <f>IF(K41="",0,(($K$6-K41+1)/$K$6)*100)</f>
        <v>0</v>
      </c>
      <c r="K41" s="5">
        <v>17</v>
      </c>
      <c r="L41" s="22">
        <f>IF(M41="",0,(($M$6-M41+1)/$M$6)*100)</f>
        <v>0</v>
      </c>
      <c r="M41" s="5">
        <v>17</v>
      </c>
      <c r="N41" s="22">
        <f>IF(O41="",0,(($O$6-O41+1)/$O$6)*100)</f>
        <v>0</v>
      </c>
      <c r="O41" s="5">
        <v>14</v>
      </c>
      <c r="P41" s="22">
        <f>IF(Q41="",0,(($Q$6-Q41+1)/$Q$6)*100)</f>
        <v>0</v>
      </c>
      <c r="Q41" s="5">
        <v>6</v>
      </c>
      <c r="R41" s="22">
        <f>IF(S41="",0,(($S$6-S41+1)/$S$6)*100)</f>
        <v>0</v>
      </c>
      <c r="S41" s="5">
        <v>59</v>
      </c>
      <c r="T41" s="22">
        <f>IF(U41="",0,(($U$6-U41+1)/$U$6)*100)</f>
        <v>75</v>
      </c>
      <c r="U41" s="5">
        <v>5</v>
      </c>
      <c r="V41" s="22">
        <f>IF(W41="",0,(($W$6-W41+1)/$W$6)*100)</f>
        <v>0</v>
      </c>
      <c r="W41" s="5">
        <v>21</v>
      </c>
      <c r="X41" s="22">
        <f>IF(Y41="",0,(($Y$6-Y41+1)/$Y$6)*100)</f>
        <v>40.74074074074074</v>
      </c>
      <c r="Y41" s="5">
        <v>17</v>
      </c>
      <c r="Z41" s="13">
        <f>D41+F41+H41+J41+L41+N41+P41+R41+T41+V41+X41</f>
        <v>115.74074074074073</v>
      </c>
      <c r="AA41" s="4">
        <f>T41+F41+X41+R41</f>
        <v>115.74074074074073</v>
      </c>
      <c r="AB41" s="5">
        <v>34</v>
      </c>
      <c r="AC41" s="14"/>
    </row>
    <row r="42" spans="1:29" ht="11.25">
      <c r="A42" s="18" t="s">
        <v>226</v>
      </c>
      <c r="B42" s="18" t="s">
        <v>262</v>
      </c>
      <c r="C42" s="5">
        <v>220</v>
      </c>
      <c r="D42" s="22">
        <f>IF(E42="",0,(($E$6-E42+1)/$E$6)*100)</f>
        <v>0</v>
      </c>
      <c r="E42" s="5">
        <v>20</v>
      </c>
      <c r="F42" s="22">
        <f>IF(G42="",0,(($G$6-G42+1)/$G$6)*100)</f>
        <v>0</v>
      </c>
      <c r="G42" s="5">
        <v>19</v>
      </c>
      <c r="H42" s="22">
        <f>IF(I42="",0,(($I$6-I42+1)/$I$6)*100)</f>
        <v>0</v>
      </c>
      <c r="I42" s="5">
        <v>12</v>
      </c>
      <c r="J42" s="22">
        <f>IF(K42="",0,(($K$6-K42+1)/$K$6)*100)</f>
        <v>0</v>
      </c>
      <c r="K42" s="5">
        <v>17</v>
      </c>
      <c r="L42" s="22">
        <f>IF(M42="",0,(($M$6-M42+1)/$M$6)*100)</f>
        <v>68.75</v>
      </c>
      <c r="M42" s="5">
        <v>6</v>
      </c>
      <c r="N42" s="22">
        <f>IF(O42="",0,(($O$6-O42+1)/$O$6)*100)</f>
        <v>0</v>
      </c>
      <c r="O42" s="5">
        <v>14</v>
      </c>
      <c r="P42" s="22">
        <f>IF(Q42="",0,(($Q$6-Q42+1)/$Q$6)*100)</f>
        <v>0</v>
      </c>
      <c r="Q42" s="5">
        <v>6</v>
      </c>
      <c r="R42" s="22">
        <f>IF(S42="",0,(($S$6-S42+1)/$S$6)*100)</f>
        <v>31.03448275862069</v>
      </c>
      <c r="S42" s="5">
        <v>41</v>
      </c>
      <c r="T42" s="22">
        <f>IF(U42="",0,(($U$6-U42+1)/$U$6)*100)</f>
        <v>0</v>
      </c>
      <c r="U42" s="5">
        <v>17</v>
      </c>
      <c r="V42" s="22">
        <f>IF(W42="",0,(($W$6-W42+1)/$W$6)*100)</f>
        <v>0</v>
      </c>
      <c r="W42" s="5">
        <v>21</v>
      </c>
      <c r="X42" s="22">
        <f>IF(Y42="",0,(($Y$6-Y42+1)/$Y$6)*100)</f>
        <v>0</v>
      </c>
      <c r="Y42" s="5">
        <v>28</v>
      </c>
      <c r="Z42" s="13">
        <f>D42+F42+H42+J42+L42+N42+P42+R42+T42+V42+X42</f>
        <v>99.7844827586207</v>
      </c>
      <c r="AA42" s="4">
        <f>D42+F42+L42+R42</f>
        <v>99.7844827586207</v>
      </c>
      <c r="AB42" s="5">
        <v>35</v>
      </c>
      <c r="AC42" s="14"/>
    </row>
    <row r="43" spans="1:28" ht="11.25">
      <c r="A43" s="18" t="s">
        <v>176</v>
      </c>
      <c r="B43" s="18" t="s">
        <v>254</v>
      </c>
      <c r="C43" s="5">
        <v>283</v>
      </c>
      <c r="D43" s="22">
        <f>IF(E43="",0,(($E$6-E43+1)/$E$6)*100)</f>
        <v>0</v>
      </c>
      <c r="E43" s="5">
        <v>20</v>
      </c>
      <c r="F43" s="22">
        <f>IF(G43="",0,(($G$6-G43+1)/$G$6)*100)</f>
        <v>0</v>
      </c>
      <c r="G43" s="5">
        <v>19</v>
      </c>
      <c r="H43" s="22">
        <f>IF(I43="",0,(($I$6-I43+1)/$I$6)*100)</f>
        <v>0</v>
      </c>
      <c r="I43" s="5">
        <v>12</v>
      </c>
      <c r="J43" s="22">
        <f>IF(K43="",0,(($K$6-K43+1)/$K$6)*100)</f>
        <v>31.25</v>
      </c>
      <c r="K43" s="5">
        <v>12</v>
      </c>
      <c r="L43" s="22">
        <f>IF(M43="",0,(($M$6-M43+1)/$M$6)*100)</f>
        <v>0</v>
      </c>
      <c r="M43" s="5">
        <v>17</v>
      </c>
      <c r="N43" s="22">
        <f>IF(O43="",0,(($O$6-O43+1)/$O$6)*100)</f>
        <v>0</v>
      </c>
      <c r="O43" s="7">
        <v>14</v>
      </c>
      <c r="P43" s="22">
        <f>IF(Q43="",0,(($Q$6-Q43+1)/$Q$6)*100)</f>
        <v>40</v>
      </c>
      <c r="Q43" s="5">
        <v>4</v>
      </c>
      <c r="R43" s="22">
        <f>IF(S43="",0,(($S$6-S43+1)/$S$6)*100)</f>
        <v>27.586206896551722</v>
      </c>
      <c r="S43" s="5">
        <v>43</v>
      </c>
      <c r="T43" s="22">
        <f>IF(U43="",0,(($U$6-U43+1)/$U$6)*100)</f>
        <v>0</v>
      </c>
      <c r="U43" s="5">
        <v>17</v>
      </c>
      <c r="V43" s="22">
        <f>IF(W43="",0,(($W$6-W43+1)/$W$6)*100)</f>
        <v>0</v>
      </c>
      <c r="W43" s="5">
        <v>21</v>
      </c>
      <c r="X43" s="22">
        <f>IF(Y43="",0,(($Y$6-Y43+1)/$Y$6)*100)</f>
        <v>0</v>
      </c>
      <c r="Y43" s="5">
        <v>28</v>
      </c>
      <c r="Z43" s="13">
        <f>D43+F43+H43+J43+L43+N43+P43+R43+T43+V43+X43</f>
        <v>98.83620689655172</v>
      </c>
      <c r="AA43" s="4">
        <f>D43+P43+J43+R43</f>
        <v>98.83620689655172</v>
      </c>
      <c r="AB43" s="5">
        <v>36</v>
      </c>
    </row>
    <row r="44" spans="1:28" ht="11.25">
      <c r="A44" s="5" t="s">
        <v>228</v>
      </c>
      <c r="B44" s="18" t="s">
        <v>264</v>
      </c>
      <c r="C44" s="5">
        <v>495</v>
      </c>
      <c r="D44" s="22">
        <f>IF(E44="",0,(($E$6-E44+1)/$E$6)*100)</f>
        <v>0</v>
      </c>
      <c r="E44" s="5">
        <v>20</v>
      </c>
      <c r="F44" s="22">
        <f>IF(G44="",0,(($G$6-G44+1)/$G$6)*100)</f>
        <v>0</v>
      </c>
      <c r="G44" s="5">
        <v>19</v>
      </c>
      <c r="H44" s="22">
        <f>IF(I44="",0,(($I$6-I44+1)/$I$6)*100)</f>
        <v>0</v>
      </c>
      <c r="I44" s="5">
        <v>12</v>
      </c>
      <c r="J44" s="22">
        <f>IF(K44="",0,(($K$6-K44+1)/$K$6)*100)</f>
        <v>0</v>
      </c>
      <c r="K44" s="5">
        <v>17</v>
      </c>
      <c r="L44" s="22">
        <f>IF(M44="",0,(($M$6-M44+1)/$M$6)*100)</f>
        <v>0</v>
      </c>
      <c r="M44" s="5">
        <v>17</v>
      </c>
      <c r="N44" s="22">
        <f>IF(O44="",0,(($O$6-O44+1)/$O$6)*100)</f>
        <v>0</v>
      </c>
      <c r="O44" s="5">
        <v>14</v>
      </c>
      <c r="P44" s="22">
        <f>IF(Q44="",0,(($Q$6-Q44+1)/$Q$6)*100)</f>
        <v>0</v>
      </c>
      <c r="Q44" s="5">
        <v>6</v>
      </c>
      <c r="R44" s="22">
        <f>IF(S44="",0,(($S$6-S44+1)/$S$6)*100)</f>
        <v>87.93103448275862</v>
      </c>
      <c r="S44" s="5">
        <v>8</v>
      </c>
      <c r="T44" s="22">
        <f>IF(U44="",0,(($U$6-U44+1)/$U$6)*100)</f>
        <v>0</v>
      </c>
      <c r="U44" s="5">
        <v>17</v>
      </c>
      <c r="V44" s="22">
        <f>IF(W44="",0,(($W$6-W44+1)/$W$6)*100)</f>
        <v>0</v>
      </c>
      <c r="W44" s="5">
        <v>21</v>
      </c>
      <c r="X44" s="22">
        <f>IF(Y44="",0,(($Y$6-Y44+1)/$Y$6)*100)</f>
        <v>0</v>
      </c>
      <c r="Y44" s="5">
        <v>28</v>
      </c>
      <c r="Z44" s="13">
        <f>D44+F44+H44+J44+L44+N44+P44+R44+T44+V44+X44</f>
        <v>87.93103448275862</v>
      </c>
      <c r="AA44" s="4">
        <f>D44+F44+L44+R44</f>
        <v>87.93103448275862</v>
      </c>
      <c r="AB44" s="5">
        <v>37</v>
      </c>
    </row>
    <row r="45" spans="1:29" ht="11.25">
      <c r="A45" s="19" t="s">
        <v>288</v>
      </c>
      <c r="B45" s="18" t="s">
        <v>263</v>
      </c>
      <c r="C45" s="5">
        <v>502</v>
      </c>
      <c r="D45" s="22">
        <f>IF(E45="",0,(($E$6-E45+1)/$E$6)*100)</f>
        <v>0</v>
      </c>
      <c r="E45" s="5">
        <v>20</v>
      </c>
      <c r="F45" s="22">
        <f>IF(G45="",0,(($G$6-G45+1)/$G$6)*100)</f>
        <v>0</v>
      </c>
      <c r="G45" s="5">
        <v>19</v>
      </c>
      <c r="H45" s="22">
        <f>IF(I45="",0,(($I$6-I45+1)/$I$6)*100)</f>
        <v>0</v>
      </c>
      <c r="I45" s="5">
        <v>12</v>
      </c>
      <c r="J45" s="22">
        <f>IF(K45="",0,(($K$6-K45+1)/$K$6)*100)</f>
        <v>0</v>
      </c>
      <c r="K45" s="5">
        <v>17</v>
      </c>
      <c r="L45" s="22">
        <f>IF(M45="",0,(($M$6-M45+1)/$M$6)*100)</f>
        <v>0</v>
      </c>
      <c r="M45" s="5">
        <v>17</v>
      </c>
      <c r="N45" s="22">
        <f>IF(O45="",0,(($O$6-O45+1)/$O$6)*100)</f>
        <v>0</v>
      </c>
      <c r="O45" s="5">
        <v>14</v>
      </c>
      <c r="P45" s="22">
        <f>IF(Q45="",0,(($Q$6-Q45+1)/$Q$6)*100)</f>
        <v>0</v>
      </c>
      <c r="Q45" s="5">
        <v>6</v>
      </c>
      <c r="R45" s="22">
        <f>IF(S45="",0,(($S$6-S45+1)/$S$6)*100)</f>
        <v>1.7241379310344827</v>
      </c>
      <c r="S45" s="5">
        <v>58</v>
      </c>
      <c r="T45" s="22">
        <f>IF(U45="",0,(($U$6-U45+1)/$U$6)*100)</f>
        <v>0</v>
      </c>
      <c r="U45" s="5">
        <v>17</v>
      </c>
      <c r="V45" s="22">
        <f>IF(W45="",0,(($W$6-W45+1)/$W$6)*100)</f>
        <v>85</v>
      </c>
      <c r="W45" s="5">
        <v>4</v>
      </c>
      <c r="X45" s="22">
        <f>IF(Y45="",0,(($Y$6-Y45+1)/$Y$6)*100)</f>
        <v>0</v>
      </c>
      <c r="Y45" s="5">
        <v>28</v>
      </c>
      <c r="Z45" s="13">
        <f>D45+F45+H45+J45+L45+N45+P45+R45+T45+V45+X45</f>
        <v>86.72413793103448</v>
      </c>
      <c r="AA45" s="4">
        <f>D45+F45+J45+V45</f>
        <v>85</v>
      </c>
      <c r="AB45" s="5">
        <v>38</v>
      </c>
      <c r="AC45" s="14"/>
    </row>
    <row r="46" spans="1:29" ht="11.25">
      <c r="A46" s="5" t="s">
        <v>229</v>
      </c>
      <c r="B46" s="18" t="s">
        <v>265</v>
      </c>
      <c r="C46" s="6">
        <v>484</v>
      </c>
      <c r="D46" s="22">
        <f>IF(E46="",0,(($E$6-E46+1)/$E$6)*100)</f>
        <v>0</v>
      </c>
      <c r="E46" s="5">
        <v>20</v>
      </c>
      <c r="F46" s="22">
        <f>IF(G46="",0,(($G$6-G46+1)/$G$6)*100)</f>
        <v>0</v>
      </c>
      <c r="G46" s="5">
        <v>19</v>
      </c>
      <c r="H46" s="22">
        <f>IF(I46="",0,(($I$6-I46+1)/$I$6)*100)</f>
        <v>0</v>
      </c>
      <c r="I46" s="5">
        <v>12</v>
      </c>
      <c r="J46" s="22">
        <f>IF(K46="",0,(($K$6-K46+1)/$K$6)*100)</f>
        <v>0</v>
      </c>
      <c r="K46" s="5">
        <v>17</v>
      </c>
      <c r="L46" s="22">
        <f>IF(M46="",0,(($M$6-M46+1)/$M$6)*100)</f>
        <v>0</v>
      </c>
      <c r="M46" s="5">
        <v>17</v>
      </c>
      <c r="N46" s="22">
        <f>IF(O46="",0,(($O$6-O46+1)/$O$6)*100)</f>
        <v>0</v>
      </c>
      <c r="O46" s="5">
        <v>14</v>
      </c>
      <c r="P46" s="22">
        <f>IF(Q46="",0,(($Q$6-Q46+1)/$Q$6)*100)</f>
        <v>0</v>
      </c>
      <c r="Q46" s="5">
        <v>6</v>
      </c>
      <c r="R46" s="22">
        <f>IF(S46="",0,(($S$6-S46+1)/$S$6)*100)</f>
        <v>84.48275862068965</v>
      </c>
      <c r="S46" s="5">
        <v>10</v>
      </c>
      <c r="T46" s="22">
        <f>IF(U46="",0,(($U$6-U46+1)/$U$6)*100)</f>
        <v>0</v>
      </c>
      <c r="U46" s="5">
        <v>17</v>
      </c>
      <c r="V46" s="22">
        <f>IF(W46="",0,(($W$6-W46+1)/$W$6)*100)</f>
        <v>0</v>
      </c>
      <c r="W46" s="5">
        <v>21</v>
      </c>
      <c r="X46" s="22">
        <f>IF(Y46="",0,(($Y$6-Y46+1)/$Y$6)*100)</f>
        <v>0</v>
      </c>
      <c r="Y46" s="5">
        <v>28</v>
      </c>
      <c r="Z46" s="13">
        <f>D46+F46+H46+J46+L46+N46+P46+R46+T46+V46+X46</f>
        <v>84.48275862068965</v>
      </c>
      <c r="AA46" s="4">
        <f>D46+F46+J46+R46</f>
        <v>84.48275862068965</v>
      </c>
      <c r="AB46" s="5">
        <v>39</v>
      </c>
      <c r="AC46" s="14"/>
    </row>
    <row r="47" spans="1:28" ht="11.25">
      <c r="A47" s="18" t="s">
        <v>230</v>
      </c>
      <c r="B47" s="18" t="s">
        <v>266</v>
      </c>
      <c r="C47" s="18">
        <v>461</v>
      </c>
      <c r="D47" s="22">
        <f>IF(E47="",0,(($E$6-E47+1)/$E$6)*100)</f>
        <v>0</v>
      </c>
      <c r="E47" s="5">
        <v>20</v>
      </c>
      <c r="F47" s="22">
        <f>IF(G47="",0,(($G$6-G47+1)/$G$6)*100)</f>
        <v>0</v>
      </c>
      <c r="G47" s="5">
        <v>19</v>
      </c>
      <c r="H47" s="22">
        <f>IF(I47="",0,(($I$6-I47+1)/$I$6)*100)</f>
        <v>0</v>
      </c>
      <c r="I47" s="5">
        <v>12</v>
      </c>
      <c r="J47" s="22">
        <f>IF(K47="",0,(($K$6-K47+1)/$K$6)*100)</f>
        <v>0</v>
      </c>
      <c r="K47" s="5">
        <v>17</v>
      </c>
      <c r="L47" s="22">
        <f>IF(M47="",0,(($M$6-M47+1)/$M$6)*100)</f>
        <v>0</v>
      </c>
      <c r="M47" s="5">
        <v>17</v>
      </c>
      <c r="N47" s="22">
        <f>IF(O47="",0,(($O$6-O47+1)/$O$6)*100)</f>
        <v>0</v>
      </c>
      <c r="O47" s="5">
        <v>14</v>
      </c>
      <c r="P47" s="22">
        <f>IF(Q47="",0,(($Q$6-Q47+1)/$Q$6)*100)</f>
        <v>0</v>
      </c>
      <c r="Q47" s="5">
        <v>6</v>
      </c>
      <c r="R47" s="22">
        <f>IF(S47="",0,(($S$6-S47+1)/$S$6)*100)</f>
        <v>82.75862068965517</v>
      </c>
      <c r="S47" s="5">
        <v>11</v>
      </c>
      <c r="T47" s="22">
        <f>IF(U47="",0,(($U$6-U47+1)/$U$6)*100)</f>
        <v>0</v>
      </c>
      <c r="U47" s="5">
        <v>17</v>
      </c>
      <c r="V47" s="22">
        <f>IF(W47="",0,(($W$6-W47+1)/$W$6)*100)</f>
        <v>0</v>
      </c>
      <c r="W47" s="5">
        <v>21</v>
      </c>
      <c r="X47" s="22">
        <f>IF(Y47="",0,(($Y$6-Y47+1)/$Y$6)*100)</f>
        <v>0</v>
      </c>
      <c r="Y47" s="5">
        <v>28</v>
      </c>
      <c r="Z47" s="13">
        <f>D47+F47+H47+J47+L47+N47+P47+R47+T47+V47+X47</f>
        <v>82.75862068965517</v>
      </c>
      <c r="AA47" s="4">
        <f>D47+H47+J47+R47</f>
        <v>82.75862068965517</v>
      </c>
      <c r="AB47" s="5">
        <v>40</v>
      </c>
    </row>
    <row r="48" spans="1:28" ht="11.25">
      <c r="A48" s="18" t="s">
        <v>127</v>
      </c>
      <c r="B48" s="18" t="s">
        <v>252</v>
      </c>
      <c r="C48" s="18">
        <v>97</v>
      </c>
      <c r="D48" s="22">
        <f>IF(E48="",0,(($E$6-E48+1)/$E$6)*100)</f>
        <v>0</v>
      </c>
      <c r="E48" s="5">
        <v>20</v>
      </c>
      <c r="F48" s="22">
        <f>IF(G48="",0,(($G$6-G48+1)/$G$6)*100)</f>
        <v>61.111111111111114</v>
      </c>
      <c r="G48" s="5">
        <v>8</v>
      </c>
      <c r="H48" s="22">
        <f>IF(I48="",0,(($I$6-I48+1)/$I$6)*100)</f>
        <v>0</v>
      </c>
      <c r="I48" s="5">
        <v>12</v>
      </c>
      <c r="J48" s="22">
        <f>IF(K48="",0,(($K$6-K48+1)/$K$6)*100)</f>
        <v>0</v>
      </c>
      <c r="K48" s="5">
        <v>17</v>
      </c>
      <c r="L48" s="22">
        <f>IF(M48="",0,(($M$6-M48+1)/$M$6)*100)</f>
        <v>0</v>
      </c>
      <c r="M48" s="5">
        <v>17</v>
      </c>
      <c r="N48" s="22">
        <f>IF(O48="",0,(($O$6-O48+1)/$O$6)*100)</f>
        <v>0</v>
      </c>
      <c r="O48" s="7">
        <v>14</v>
      </c>
      <c r="P48" s="22">
        <f>IF(Q48="",0,(($Q$6-Q48+1)/$Q$6)*100)</f>
        <v>0</v>
      </c>
      <c r="Q48" s="5">
        <v>6</v>
      </c>
      <c r="R48" s="22">
        <f>IF(S48="",0,(($S$6-S48+1)/$S$6)*100)</f>
        <v>20.689655172413794</v>
      </c>
      <c r="S48" s="5">
        <v>47</v>
      </c>
      <c r="T48" s="22">
        <f>IF(U48="",0,(($U$6-U48+1)/$U$6)*100)</f>
        <v>0</v>
      </c>
      <c r="U48" s="5">
        <v>17</v>
      </c>
      <c r="V48" s="22">
        <f>IF(W48="",0,(($W$6-W48+1)/$W$6)*100)</f>
        <v>0</v>
      </c>
      <c r="W48" s="5">
        <v>21</v>
      </c>
      <c r="X48" s="22">
        <f>IF(Y48="",0,(($Y$6-Y48+1)/$Y$6)*100)</f>
        <v>0</v>
      </c>
      <c r="Y48" s="5">
        <v>28</v>
      </c>
      <c r="Z48" s="13">
        <f>D48+F48+H48+J48+L48+N48+P48+R48+T48+V48+X48</f>
        <v>81.80076628352491</v>
      </c>
      <c r="AA48" s="4">
        <f>D48+F48+L48+R48</f>
        <v>81.80076628352491</v>
      </c>
      <c r="AB48" s="5">
        <v>41</v>
      </c>
    </row>
    <row r="49" spans="1:29" ht="11.25">
      <c r="A49" s="19" t="s">
        <v>298</v>
      </c>
      <c r="B49" s="18" t="s">
        <v>252</v>
      </c>
      <c r="C49" s="5">
        <v>302</v>
      </c>
      <c r="D49" s="22">
        <f>IF(E49="",0,(($E$6-E49+1)/$E$6)*100)</f>
        <v>0</v>
      </c>
      <c r="E49" s="5">
        <v>20</v>
      </c>
      <c r="F49" s="22">
        <f>IF(G49="",0,(($G$6-G49+1)/$G$6)*100)</f>
        <v>0</v>
      </c>
      <c r="G49" s="5">
        <v>19</v>
      </c>
      <c r="H49" s="22">
        <f>IF(I49="",0,(($I$6-I49+1)/$I$6)*100)</f>
        <v>0</v>
      </c>
      <c r="I49" s="5">
        <v>12</v>
      </c>
      <c r="J49" s="22">
        <f>IF(K49="",0,(($K$6-K49+1)/$K$6)*100)</f>
        <v>0</v>
      </c>
      <c r="K49" s="5">
        <v>17</v>
      </c>
      <c r="L49" s="22">
        <f>IF(M49="",0,(($M$6-M49+1)/$M$6)*100)</f>
        <v>0</v>
      </c>
      <c r="M49" s="5">
        <v>17</v>
      </c>
      <c r="N49" s="22">
        <f>IF(O49="",0,(($O$6-O49+1)/$O$6)*100)</f>
        <v>0</v>
      </c>
      <c r="O49" s="5">
        <v>14</v>
      </c>
      <c r="P49" s="22">
        <f>IF(Q49="",0,(($Q$6-Q49+1)/$Q$6)*100)</f>
        <v>0</v>
      </c>
      <c r="Q49" s="5">
        <v>6</v>
      </c>
      <c r="R49" s="22">
        <f>IF(S49="",0,(($S$6-S49+1)/$S$6)*100)</f>
        <v>0</v>
      </c>
      <c r="S49" s="5">
        <v>59</v>
      </c>
      <c r="T49" s="22">
        <f>IF(U49="",0,(($U$6-U49+1)/$U$6)*100)</f>
        <v>0</v>
      </c>
      <c r="U49" s="5">
        <v>17</v>
      </c>
      <c r="V49" s="22">
        <f>IF(W49="",0,(($W$6-W49+1)/$W$6)*100)</f>
        <v>0</v>
      </c>
      <c r="W49" s="5">
        <v>21</v>
      </c>
      <c r="X49" s="22">
        <f>IF(Y49="",0,(($Y$6-Y49+1)/$Y$6)*100)</f>
        <v>77.77777777777779</v>
      </c>
      <c r="Y49" s="5">
        <v>7</v>
      </c>
      <c r="Z49" s="13">
        <f>D49+F49+H49+J49+L49+N49+P49+R49+T49+V49+X49</f>
        <v>77.77777777777779</v>
      </c>
      <c r="AA49" s="4">
        <f>D49+F49+J49+X49</f>
        <v>77.77777777777779</v>
      </c>
      <c r="AB49" s="5">
        <v>42</v>
      </c>
      <c r="AC49" s="14"/>
    </row>
    <row r="50" spans="1:29" ht="11.25">
      <c r="A50" s="5" t="s">
        <v>231</v>
      </c>
      <c r="B50" s="18" t="s">
        <v>253</v>
      </c>
      <c r="C50" s="5">
        <v>525</v>
      </c>
      <c r="D50" s="22">
        <f>IF(E50="",0,(($E$6-E50+1)/$E$6)*100)</f>
        <v>0</v>
      </c>
      <c r="E50" s="5">
        <v>20</v>
      </c>
      <c r="F50" s="22">
        <f>IF(G50="",0,(($G$6-G50+1)/$G$6)*100)</f>
        <v>0</v>
      </c>
      <c r="G50" s="5">
        <v>19</v>
      </c>
      <c r="H50" s="22">
        <f>IF(I50="",0,(($I$6-I50+1)/$I$6)*100)</f>
        <v>0</v>
      </c>
      <c r="I50" s="5">
        <v>12</v>
      </c>
      <c r="J50" s="22">
        <f>IF(K50="",0,(($K$6-K50+1)/$K$6)*100)</f>
        <v>0</v>
      </c>
      <c r="K50" s="5">
        <v>17</v>
      </c>
      <c r="L50" s="22">
        <f>IF(M50="",0,(($M$6-M50+1)/$M$6)*100)</f>
        <v>0</v>
      </c>
      <c r="M50" s="5">
        <v>17</v>
      </c>
      <c r="N50" s="22">
        <f>IF(O50="",0,(($O$6-O50+1)/$O$6)*100)</f>
        <v>0</v>
      </c>
      <c r="O50" s="5">
        <v>14</v>
      </c>
      <c r="P50" s="22">
        <f>IF(Q50="",0,(($Q$6-Q50+1)/$Q$6)*100)</f>
        <v>0</v>
      </c>
      <c r="Q50" s="5">
        <v>6</v>
      </c>
      <c r="R50" s="22">
        <f>IF(S50="",0,(($S$6-S50+1)/$S$6)*100)</f>
        <v>77.58620689655173</v>
      </c>
      <c r="S50" s="5">
        <v>14</v>
      </c>
      <c r="T50" s="22">
        <f>IF(U50="",0,(($U$6-U50+1)/$U$6)*100)</f>
        <v>0</v>
      </c>
      <c r="U50" s="5">
        <v>17</v>
      </c>
      <c r="V50" s="22">
        <f>IF(W50="",0,(($W$6-W50+1)/$W$6)*100)</f>
        <v>0</v>
      </c>
      <c r="W50" s="5">
        <v>21</v>
      </c>
      <c r="X50" s="22">
        <f>IF(Y50="",0,(($Y$6-Y50+1)/$Y$6)*100)</f>
        <v>0</v>
      </c>
      <c r="Y50" s="5">
        <v>28</v>
      </c>
      <c r="Z50" s="13">
        <f>D50+F50+H50+J50+L50+N50+P50+R50+T50+V50+X50</f>
        <v>77.58620689655173</v>
      </c>
      <c r="AA50" s="4">
        <f>D50+F50+L50+R50</f>
        <v>77.58620689655173</v>
      </c>
      <c r="AB50" s="5">
        <v>43</v>
      </c>
      <c r="AC50" s="14"/>
    </row>
    <row r="51" spans="1:28" ht="11.25">
      <c r="A51" s="18" t="s">
        <v>232</v>
      </c>
      <c r="B51" s="18" t="s">
        <v>252</v>
      </c>
      <c r="C51" s="18">
        <v>364</v>
      </c>
      <c r="D51" s="22">
        <f>IF(E51="",0,(($E$6-E51+1)/$E$6)*100)</f>
        <v>0</v>
      </c>
      <c r="E51" s="5">
        <v>20</v>
      </c>
      <c r="F51" s="22">
        <f>IF(G51="",0,(($G$6-G51+1)/$G$6)*100)</f>
        <v>0</v>
      </c>
      <c r="G51" s="5">
        <v>19</v>
      </c>
      <c r="H51" s="22">
        <f>IF(I51="",0,(($I$6-I51+1)/$I$6)*100)</f>
        <v>0</v>
      </c>
      <c r="I51" s="5">
        <v>12</v>
      </c>
      <c r="J51" s="22">
        <f>IF(K51="",0,(($K$6-K51+1)/$K$6)*100)</f>
        <v>0</v>
      </c>
      <c r="K51" s="5">
        <v>17</v>
      </c>
      <c r="L51" s="22">
        <f>IF(M51="",0,(($M$6-M51+1)/$M$6)*100)</f>
        <v>0</v>
      </c>
      <c r="M51" s="5">
        <v>17</v>
      </c>
      <c r="N51" s="22">
        <f>IF(O51="",0,(($O$6-O51+1)/$O$6)*100)</f>
        <v>0</v>
      </c>
      <c r="O51" s="5">
        <v>14</v>
      </c>
      <c r="P51" s="22">
        <f>IF(Q51="",0,(($Q$6-Q51+1)/$Q$6)*100)</f>
        <v>0</v>
      </c>
      <c r="Q51" s="5">
        <v>6</v>
      </c>
      <c r="R51" s="22">
        <f>IF(S51="",0,(($S$6-S51+1)/$S$6)*100)</f>
        <v>75.86206896551724</v>
      </c>
      <c r="S51" s="5">
        <v>15</v>
      </c>
      <c r="T51" s="22">
        <f>IF(U51="",0,(($U$6-U51+1)/$U$6)*100)</f>
        <v>0</v>
      </c>
      <c r="U51" s="5">
        <v>17</v>
      </c>
      <c r="V51" s="22">
        <f>IF(W51="",0,(($W$6-W51+1)/$W$6)*100)</f>
        <v>0</v>
      </c>
      <c r="W51" s="5">
        <v>21</v>
      </c>
      <c r="X51" s="22">
        <f>IF(Y51="",0,(($Y$6-Y51+1)/$Y$6)*100)</f>
        <v>0</v>
      </c>
      <c r="Y51" s="5">
        <v>28</v>
      </c>
      <c r="Z51" s="13">
        <f>D51+F51+H51+J51+L51+N51+P51+R51+T51+V51+X51</f>
        <v>75.86206896551724</v>
      </c>
      <c r="AA51" s="4">
        <f>D51+F51+L51+R51</f>
        <v>75.86206896551724</v>
      </c>
      <c r="AB51" s="5">
        <v>44</v>
      </c>
    </row>
    <row r="52" spans="1:28" ht="11.25">
      <c r="A52" s="18" t="s">
        <v>184</v>
      </c>
      <c r="B52" s="18" t="s">
        <v>257</v>
      </c>
      <c r="C52" s="18">
        <v>282</v>
      </c>
      <c r="D52" s="22">
        <f>IF(E52="",0,(($E$6-E52+1)/$E$6)*100)</f>
        <v>0</v>
      </c>
      <c r="E52" s="5">
        <v>20</v>
      </c>
      <c r="F52" s="22">
        <f>IF(G52="",0,(($G$6-G52+1)/$G$6)*100)</f>
        <v>0</v>
      </c>
      <c r="G52" s="5">
        <v>19</v>
      </c>
      <c r="H52" s="22">
        <f>IF(I52="",0,(($I$6-I52+1)/$I$6)*100)</f>
        <v>0</v>
      </c>
      <c r="I52" s="5">
        <v>12</v>
      </c>
      <c r="J52" s="22">
        <f>IF(K52="",0,(($K$6-K52+1)/$K$6)*100)</f>
        <v>0</v>
      </c>
      <c r="K52" s="5">
        <v>17</v>
      </c>
      <c r="L52" s="22">
        <f>IF(M52="",0,(($M$6-M52+1)/$M$6)*100)</f>
        <v>75</v>
      </c>
      <c r="M52" s="5">
        <v>5</v>
      </c>
      <c r="N52" s="22">
        <f>IF(O52="",0,(($O$6-O52+1)/$O$6)*100)</f>
        <v>0</v>
      </c>
      <c r="O52" s="7">
        <v>14</v>
      </c>
      <c r="P52" s="22">
        <f>IF(Q52="",0,(($Q$6-Q52+1)/$Q$6)*100)</f>
        <v>0</v>
      </c>
      <c r="Q52" s="5">
        <v>6</v>
      </c>
      <c r="R52" s="22">
        <f>IF(S52="",0,(($S$6-S52+1)/$S$6)*100)</f>
        <v>0</v>
      </c>
      <c r="S52" s="5">
        <v>59</v>
      </c>
      <c r="T52" s="22">
        <f>IF(U52="",0,(($U$6-U52+1)/$U$6)*100)</f>
        <v>0</v>
      </c>
      <c r="U52" s="5">
        <v>17</v>
      </c>
      <c r="V52" s="22">
        <f>IF(W52="",0,(($W$6-W52+1)/$W$6)*100)</f>
        <v>0</v>
      </c>
      <c r="W52" s="5">
        <v>21</v>
      </c>
      <c r="X52" s="22">
        <f>IF(Y52="",0,(($Y$6-Y52+1)/$Y$6)*100)</f>
        <v>0</v>
      </c>
      <c r="Y52" s="5">
        <v>28</v>
      </c>
      <c r="Z52" s="13">
        <f>D52+F52+H52+J52+L52+N52+P52+R52+T52+V52+X52</f>
        <v>75</v>
      </c>
      <c r="AA52" s="4">
        <f>D52+F52+L52+R52</f>
        <v>75</v>
      </c>
      <c r="AB52" s="5">
        <v>45</v>
      </c>
    </row>
    <row r="53" spans="1:29" ht="11.25">
      <c r="A53" s="18" t="s">
        <v>153</v>
      </c>
      <c r="B53" s="18" t="s">
        <v>268</v>
      </c>
      <c r="C53" s="18">
        <v>253</v>
      </c>
      <c r="D53" s="22">
        <f>IF(E53="",0,(($E$6-E53+1)/$E$6)*100)</f>
        <v>0</v>
      </c>
      <c r="E53" s="5">
        <v>20</v>
      </c>
      <c r="F53" s="22">
        <f>IF(G53="",0,(($G$6-G53+1)/$G$6)*100)</f>
        <v>0</v>
      </c>
      <c r="G53" s="5">
        <v>19</v>
      </c>
      <c r="H53" s="22">
        <f>IF(I53="",0,(($I$6-I53+1)/$I$6)*100)</f>
        <v>72.72727272727273</v>
      </c>
      <c r="I53" s="5">
        <v>4</v>
      </c>
      <c r="J53" s="22">
        <f>IF(K53="",0,(($K$6-K53+1)/$K$6)*100)</f>
        <v>0</v>
      </c>
      <c r="K53" s="5">
        <v>17</v>
      </c>
      <c r="L53" s="22">
        <f>IF(M53="",0,(($M$6-M53+1)/$M$6)*100)</f>
        <v>0</v>
      </c>
      <c r="M53" s="5">
        <v>17</v>
      </c>
      <c r="N53" s="22">
        <f>IF(O53="",0,(($O$6-O53+1)/$O$6)*100)</f>
        <v>0</v>
      </c>
      <c r="O53" s="7">
        <v>14</v>
      </c>
      <c r="P53" s="22">
        <f>IF(Q53="",0,(($Q$6-Q53+1)/$Q$6)*100)</f>
        <v>0</v>
      </c>
      <c r="Q53" s="5">
        <v>6</v>
      </c>
      <c r="R53" s="22">
        <f>IF(S53="",0,(($S$6-S53+1)/$S$6)*100)</f>
        <v>0</v>
      </c>
      <c r="S53" s="5">
        <v>59</v>
      </c>
      <c r="T53" s="22">
        <f>IF(U53="",0,(($U$6-U53+1)/$U$6)*100)</f>
        <v>0</v>
      </c>
      <c r="U53" s="5">
        <v>17</v>
      </c>
      <c r="V53" s="22">
        <f>IF(W53="",0,(($W$6-W53+1)/$W$6)*100)</f>
        <v>0</v>
      </c>
      <c r="W53" s="5">
        <v>21</v>
      </c>
      <c r="X53" s="22">
        <f>IF(Y53="",0,(($Y$6-Y53+1)/$Y$6)*100)</f>
        <v>0</v>
      </c>
      <c r="Y53" s="5">
        <v>28</v>
      </c>
      <c r="Z53" s="13">
        <f>D53+F53+H53+J53+L53+N53+P53+R53+T53+V53+X53</f>
        <v>72.72727272727273</v>
      </c>
      <c r="AA53" s="4">
        <f>D53+F53+H53+N53</f>
        <v>72.72727272727273</v>
      </c>
      <c r="AB53" s="5">
        <v>46</v>
      </c>
      <c r="AC53" s="14"/>
    </row>
    <row r="54" spans="1:28" ht="11.25">
      <c r="A54" s="5" t="s">
        <v>233</v>
      </c>
      <c r="B54" s="18" t="s">
        <v>269</v>
      </c>
      <c r="C54" s="5">
        <v>502</v>
      </c>
      <c r="D54" s="22">
        <f>IF(E54="",0,(($E$6-E54+1)/$E$6)*100)</f>
        <v>0</v>
      </c>
      <c r="E54" s="5">
        <v>20</v>
      </c>
      <c r="F54" s="22">
        <f>IF(G54="",0,(($G$6-G54+1)/$G$6)*100)</f>
        <v>0</v>
      </c>
      <c r="G54" s="5">
        <v>19</v>
      </c>
      <c r="H54" s="22">
        <f>IF(I54="",0,(($I$6-I54+1)/$I$6)*100)</f>
        <v>0</v>
      </c>
      <c r="I54" s="5">
        <v>12</v>
      </c>
      <c r="J54" s="22">
        <f>IF(K54="",0,(($K$6-K54+1)/$K$6)*100)</f>
        <v>0</v>
      </c>
      <c r="K54" s="5">
        <v>17</v>
      </c>
      <c r="L54" s="22">
        <f>IF(M54="",0,(($M$6-M54+1)/$M$6)*100)</f>
        <v>0</v>
      </c>
      <c r="M54" s="5">
        <v>17</v>
      </c>
      <c r="N54" s="22">
        <f>IF(O54="",0,(($O$6-O54+1)/$O$6)*100)</f>
        <v>0</v>
      </c>
      <c r="O54" s="5">
        <v>14</v>
      </c>
      <c r="P54" s="22">
        <f>IF(Q54="",0,(($Q$6-Q54+1)/$Q$6)*100)</f>
        <v>0</v>
      </c>
      <c r="Q54" s="5">
        <v>6</v>
      </c>
      <c r="R54" s="22">
        <f>IF(S54="",0,(($S$6-S54+1)/$S$6)*100)</f>
        <v>70.6896551724138</v>
      </c>
      <c r="S54" s="5">
        <v>18</v>
      </c>
      <c r="T54" s="22">
        <f>IF(U54="",0,(($U$6-U54+1)/$U$6)*100)</f>
        <v>0</v>
      </c>
      <c r="U54" s="5">
        <v>17</v>
      </c>
      <c r="V54" s="22">
        <f>IF(W54="",0,(($W$6-W54+1)/$W$6)*100)</f>
        <v>0</v>
      </c>
      <c r="W54" s="5">
        <v>21</v>
      </c>
      <c r="X54" s="22">
        <f>IF(Y54="",0,(($Y$6-Y54+1)/$Y$6)*100)</f>
        <v>0</v>
      </c>
      <c r="Y54" s="5">
        <v>28</v>
      </c>
      <c r="Z54" s="13">
        <f>D54+F54+H54+J54+L54+N54+P54+R54+T54+V54+X54</f>
        <v>70.6896551724138</v>
      </c>
      <c r="AA54" s="4">
        <f>D54+F54+L54+R54</f>
        <v>70.6896551724138</v>
      </c>
      <c r="AB54" s="5">
        <v>47</v>
      </c>
    </row>
    <row r="55" spans="1:29" ht="11.25">
      <c r="A55" s="18" t="s">
        <v>89</v>
      </c>
      <c r="B55" s="18" t="s">
        <v>255</v>
      </c>
      <c r="C55" s="18">
        <v>333</v>
      </c>
      <c r="D55" s="22">
        <f>IF(E55="",0,(($E$6-E55+1)/$E$6)*100)</f>
        <v>31.57894736842105</v>
      </c>
      <c r="E55" s="7">
        <v>14</v>
      </c>
      <c r="F55" s="22">
        <f>IF(G55="",0,(($G$6-G55+1)/$G$6)*100)</f>
        <v>0</v>
      </c>
      <c r="G55" s="5">
        <v>19</v>
      </c>
      <c r="H55" s="22">
        <f>IF(I55="",0,(($I$6-I55+1)/$I$6)*100)</f>
        <v>0</v>
      </c>
      <c r="I55" s="5">
        <v>12</v>
      </c>
      <c r="J55" s="22">
        <f>IF(K55="",0,(($K$6-K55+1)/$K$6)*100)</f>
        <v>12.5</v>
      </c>
      <c r="K55" s="5">
        <v>15</v>
      </c>
      <c r="L55" s="22">
        <f>IF(M55="",0,(($M$6-M55+1)/$M$6)*100)</f>
        <v>0</v>
      </c>
      <c r="M55" s="5">
        <v>17</v>
      </c>
      <c r="N55" s="22">
        <f>IF(O55="",0,(($O$6-O55+1)/$O$6)*100)</f>
        <v>0</v>
      </c>
      <c r="O55" s="7">
        <v>14</v>
      </c>
      <c r="P55" s="22">
        <f>IF(Q55="",0,(($Q$6-Q55+1)/$Q$6)*100)</f>
        <v>0</v>
      </c>
      <c r="Q55" s="5">
        <v>6</v>
      </c>
      <c r="R55" s="22">
        <f>IF(S55="",0,(($S$6-S55+1)/$S$6)*100)</f>
        <v>25.862068965517242</v>
      </c>
      <c r="S55" s="5">
        <v>44</v>
      </c>
      <c r="T55" s="22">
        <f>IF(U55="",0,(($U$6-U55+1)/$U$6)*100)</f>
        <v>0</v>
      </c>
      <c r="U55" s="5">
        <v>17</v>
      </c>
      <c r="V55" s="22">
        <f>IF(W55="",0,(($W$6-W55+1)/$W$6)*100)</f>
        <v>0</v>
      </c>
      <c r="W55" s="5">
        <v>21</v>
      </c>
      <c r="X55" s="22">
        <f>IF(Y55="",0,(($Y$6-Y55+1)/$Y$6)*100)</f>
        <v>0</v>
      </c>
      <c r="Y55" s="5">
        <v>28</v>
      </c>
      <c r="Z55" s="13">
        <f>D55+F55+H55+J55+L55+N55+P55+R55+T55+V55+X55</f>
        <v>69.9410163339383</v>
      </c>
      <c r="AA55" s="4">
        <f>D55+J55+L55+R55</f>
        <v>69.9410163339383</v>
      </c>
      <c r="AB55" s="5">
        <v>48</v>
      </c>
      <c r="AC55" s="14"/>
    </row>
    <row r="56" spans="1:29" ht="11.25">
      <c r="A56" s="18" t="s">
        <v>189</v>
      </c>
      <c r="B56" s="18" t="s">
        <v>251</v>
      </c>
      <c r="C56" s="5">
        <v>287</v>
      </c>
      <c r="D56" s="22">
        <f>IF(E56="",0,(($E$6-E56+1)/$E$6)*100)</f>
        <v>0</v>
      </c>
      <c r="E56" s="5">
        <v>20</v>
      </c>
      <c r="F56" s="22">
        <f>IF(G56="",0,(($G$6-G56+1)/$G$6)*100)</f>
        <v>0</v>
      </c>
      <c r="G56" s="5">
        <v>19</v>
      </c>
      <c r="H56" s="22">
        <f>IF(I56="",0,(($I$6-I56+1)/$I$6)*100)</f>
        <v>0</v>
      </c>
      <c r="I56" s="5">
        <v>12</v>
      </c>
      <c r="J56" s="22">
        <f>IF(K56="",0,(($K$6-K56+1)/$K$6)*100)</f>
        <v>0</v>
      </c>
      <c r="K56" s="5">
        <v>17</v>
      </c>
      <c r="L56" s="22">
        <f>IF(M56="",0,(($M$6-M56+1)/$M$6)*100)</f>
        <v>18.75</v>
      </c>
      <c r="M56" s="5">
        <v>14</v>
      </c>
      <c r="N56" s="22">
        <f>IF(O56="",0,(($O$6-O56+1)/$O$6)*100)</f>
        <v>0</v>
      </c>
      <c r="O56" s="5">
        <v>14</v>
      </c>
      <c r="P56" s="22">
        <f>IF(Q56="",0,(($Q$6-Q56+1)/$Q$6)*100)</f>
        <v>0</v>
      </c>
      <c r="Q56" s="5">
        <v>6</v>
      </c>
      <c r="R56" s="22">
        <f>IF(S56="",0,(($S$6-S56+1)/$S$6)*100)</f>
        <v>12.068965517241379</v>
      </c>
      <c r="S56" s="5">
        <v>52</v>
      </c>
      <c r="T56" s="22">
        <f>IF(U56="",0,(($U$6-U56+1)/$U$6)*100)</f>
        <v>18.75</v>
      </c>
      <c r="U56" s="5">
        <v>14</v>
      </c>
      <c r="V56" s="22">
        <f>IF(W56="",0,(($W$6-W56+1)/$W$6)*100)</f>
        <v>10</v>
      </c>
      <c r="W56" s="5">
        <v>19</v>
      </c>
      <c r="X56" s="22">
        <f>IF(Y56="",0,(($Y$6-Y56+1)/$Y$6)*100)</f>
        <v>22.22222222222222</v>
      </c>
      <c r="Y56" s="5">
        <v>22</v>
      </c>
      <c r="Z56" s="13">
        <f>D56+F56+H56+J56+L56+N56+P56+R56+T56+V56+X56</f>
        <v>81.7911877394636</v>
      </c>
      <c r="AA56" s="4">
        <f>V56+T56+L56+X56</f>
        <v>69.72222222222223</v>
      </c>
      <c r="AB56" s="5">
        <v>49</v>
      </c>
      <c r="AC56" s="14" t="s">
        <v>290</v>
      </c>
    </row>
    <row r="57" spans="1:28" ht="11.25">
      <c r="A57" s="5" t="s">
        <v>239</v>
      </c>
      <c r="B57" s="18" t="s">
        <v>274</v>
      </c>
      <c r="C57" s="5">
        <v>248</v>
      </c>
      <c r="D57" s="22">
        <f>IF(E57="",0,(($E$6-E57+1)/$E$6)*100)</f>
        <v>0</v>
      </c>
      <c r="E57" s="5">
        <v>20</v>
      </c>
      <c r="F57" s="22">
        <f>IF(G57="",0,(($G$6-G57+1)/$G$6)*100)</f>
        <v>0</v>
      </c>
      <c r="G57" s="5">
        <v>19</v>
      </c>
      <c r="H57" s="22">
        <f>IF(I57="",0,(($I$6-I57+1)/$I$6)*100)</f>
        <v>0</v>
      </c>
      <c r="I57" s="5">
        <v>12</v>
      </c>
      <c r="J57" s="22">
        <f>IF(K57="",0,(($K$6-K57+1)/$K$6)*100)</f>
        <v>0</v>
      </c>
      <c r="K57" s="5">
        <v>17</v>
      </c>
      <c r="L57" s="22">
        <f>IF(M57="",0,(($M$6-M57+1)/$M$6)*100)</f>
        <v>0</v>
      </c>
      <c r="M57" s="5">
        <v>17</v>
      </c>
      <c r="N57" s="22">
        <f>IF(O57="",0,(($O$6-O57+1)/$O$6)*100)</f>
        <v>0</v>
      </c>
      <c r="O57" s="5">
        <v>14</v>
      </c>
      <c r="P57" s="22">
        <f>IF(Q57="",0,(($Q$6-Q57+1)/$Q$6)*100)</f>
        <v>0</v>
      </c>
      <c r="Q57" s="5">
        <v>6</v>
      </c>
      <c r="R57" s="22">
        <f>IF(S57="",0,(($S$6-S57+1)/$S$6)*100)</f>
        <v>29.310344827586203</v>
      </c>
      <c r="S57" s="5">
        <v>42</v>
      </c>
      <c r="T57" s="22">
        <f>IF(U57="",0,(($U$6-U57+1)/$U$6)*100)</f>
        <v>0</v>
      </c>
      <c r="U57" s="5">
        <v>17</v>
      </c>
      <c r="V57" s="22">
        <f>IF(W57="",0,(($W$6-W57+1)/$W$6)*100)</f>
        <v>30</v>
      </c>
      <c r="W57" s="5">
        <v>15</v>
      </c>
      <c r="X57" s="22">
        <f>IF(Y57="",0,(($Y$6-Y57+1)/$Y$6)*100)</f>
        <v>0</v>
      </c>
      <c r="Y57" s="5">
        <v>28</v>
      </c>
      <c r="Z57" s="13">
        <f>D57+F57+H57+J57+L57+N57+P57+R57+T57+V57+X57</f>
        <v>59.310344827586206</v>
      </c>
      <c r="AA57" s="4">
        <f>D57+F57+V57+R57</f>
        <v>59.310344827586206</v>
      </c>
      <c r="AB57" s="5">
        <v>50</v>
      </c>
    </row>
    <row r="58" spans="1:28" ht="11.25">
      <c r="A58" s="5" t="s">
        <v>234</v>
      </c>
      <c r="B58" s="18" t="s">
        <v>270</v>
      </c>
      <c r="C58" s="5">
        <v>178</v>
      </c>
      <c r="D58" s="22">
        <f>IF(E58="",0,(($E$6-E58+1)/$E$6)*100)</f>
        <v>0</v>
      </c>
      <c r="E58" s="5">
        <v>20</v>
      </c>
      <c r="F58" s="22">
        <f>IF(G58="",0,(($G$6-G58+1)/$G$6)*100)</f>
        <v>0</v>
      </c>
      <c r="G58" s="5">
        <v>19</v>
      </c>
      <c r="H58" s="22">
        <f>IF(I58="",0,(($I$6-I58+1)/$I$6)*100)</f>
        <v>0</v>
      </c>
      <c r="I58" s="5">
        <v>12</v>
      </c>
      <c r="J58" s="22">
        <f>IF(K58="",0,(($K$6-K58+1)/$K$6)*100)</f>
        <v>0</v>
      </c>
      <c r="K58" s="5">
        <v>17</v>
      </c>
      <c r="L58" s="22">
        <f>IF(M58="",0,(($M$6-M58+1)/$M$6)*100)</f>
        <v>0</v>
      </c>
      <c r="M58" s="5">
        <v>17</v>
      </c>
      <c r="N58" s="22">
        <f>IF(O58="",0,(($O$6-O58+1)/$O$6)*100)</f>
        <v>0</v>
      </c>
      <c r="O58" s="5">
        <v>14</v>
      </c>
      <c r="P58" s="22">
        <f>IF(Q58="",0,(($Q$6-Q58+1)/$Q$6)*100)</f>
        <v>0</v>
      </c>
      <c r="Q58" s="5">
        <v>6</v>
      </c>
      <c r="R58" s="22">
        <f>IF(S58="",0,(($S$6-S58+1)/$S$6)*100)</f>
        <v>58.620689655172406</v>
      </c>
      <c r="S58" s="5">
        <v>25</v>
      </c>
      <c r="T58" s="22">
        <f>IF(U58="",0,(($U$6-U58+1)/$U$6)*100)</f>
        <v>0</v>
      </c>
      <c r="U58" s="5">
        <v>17</v>
      </c>
      <c r="V58" s="22">
        <f>IF(W58="",0,(($W$6-W58+1)/$W$6)*100)</f>
        <v>0</v>
      </c>
      <c r="W58" s="5">
        <v>21</v>
      </c>
      <c r="X58" s="22">
        <f>IF(Y58="",0,(($Y$6-Y58+1)/$Y$6)*100)</f>
        <v>0</v>
      </c>
      <c r="Y58" s="5">
        <v>28</v>
      </c>
      <c r="Z58" s="13">
        <f>D58+F58+H58+J58+L58+N58+P58+R58+T58+V58+X58</f>
        <v>58.620689655172406</v>
      </c>
      <c r="AA58" s="4">
        <f>D58+F58+L58+R58</f>
        <v>58.620689655172406</v>
      </c>
      <c r="AB58" s="5">
        <v>51</v>
      </c>
    </row>
    <row r="59" spans="1:29" ht="11.25">
      <c r="A59" s="5" t="s">
        <v>235</v>
      </c>
      <c r="B59" s="18" t="s">
        <v>269</v>
      </c>
      <c r="C59" s="5">
        <v>414</v>
      </c>
      <c r="D59" s="22">
        <f>IF(E59="",0,(($E$6-E59+1)/$E$6)*100)</f>
        <v>0</v>
      </c>
      <c r="E59" s="5">
        <v>20</v>
      </c>
      <c r="F59" s="22">
        <f>IF(G59="",0,(($G$6-G59+1)/$G$6)*100)</f>
        <v>0</v>
      </c>
      <c r="G59" s="5">
        <v>19</v>
      </c>
      <c r="H59" s="22">
        <f>IF(I59="",0,(($I$6-I59+1)/$I$6)*100)</f>
        <v>0</v>
      </c>
      <c r="I59" s="5">
        <v>12</v>
      </c>
      <c r="J59" s="22">
        <f>IF(K59="",0,(($K$6-K59+1)/$K$6)*100)</f>
        <v>0</v>
      </c>
      <c r="K59" s="5">
        <v>17</v>
      </c>
      <c r="L59" s="22">
        <f>IF(M59="",0,(($M$6-M59+1)/$M$6)*100)</f>
        <v>0</v>
      </c>
      <c r="M59" s="5">
        <v>17</v>
      </c>
      <c r="N59" s="22">
        <f>IF(O59="",0,(($O$6-O59+1)/$O$6)*100)</f>
        <v>0</v>
      </c>
      <c r="O59" s="5">
        <v>14</v>
      </c>
      <c r="P59" s="22">
        <f>IF(Q59="",0,(($Q$6-Q59+1)/$Q$6)*100)</f>
        <v>0</v>
      </c>
      <c r="Q59" s="5">
        <v>6</v>
      </c>
      <c r="R59" s="22">
        <f>IF(S59="",0,(($S$6-S59+1)/$S$6)*100)</f>
        <v>56.896551724137936</v>
      </c>
      <c r="S59" s="5">
        <v>26</v>
      </c>
      <c r="T59" s="22">
        <f>IF(U59="",0,(($U$6-U59+1)/$U$6)*100)</f>
        <v>0</v>
      </c>
      <c r="U59" s="5">
        <v>17</v>
      </c>
      <c r="V59" s="22">
        <f>IF(W59="",0,(($W$6-W59+1)/$W$6)*100)</f>
        <v>0</v>
      </c>
      <c r="W59" s="5">
        <v>21</v>
      </c>
      <c r="X59" s="22">
        <f>IF(Y59="",0,(($Y$6-Y59+1)/$Y$6)*100)</f>
        <v>0</v>
      </c>
      <c r="Y59" s="5">
        <v>28</v>
      </c>
      <c r="Z59" s="13">
        <f>D59+F59+H59+J59+L59+N59+P59+R59+T59+V59+X59</f>
        <v>56.896551724137936</v>
      </c>
      <c r="AA59" s="4">
        <f>D59+F59+J59+R59</f>
        <v>56.896551724137936</v>
      </c>
      <c r="AB59" s="5">
        <v>52</v>
      </c>
      <c r="AC59" s="14"/>
    </row>
    <row r="60" spans="1:29" ht="11.25">
      <c r="A60" s="18" t="s">
        <v>188</v>
      </c>
      <c r="B60" s="18" t="s">
        <v>262</v>
      </c>
      <c r="C60" s="18">
        <v>181</v>
      </c>
      <c r="D60" s="22">
        <f>IF(E60="",0,(($E$6-E60+1)/$E$6)*100)</f>
        <v>0</v>
      </c>
      <c r="E60" s="5">
        <v>20</v>
      </c>
      <c r="F60" s="22">
        <f>IF(G60="",0,(($G$6-G60+1)/$G$6)*100)</f>
        <v>0</v>
      </c>
      <c r="G60" s="5">
        <v>19</v>
      </c>
      <c r="H60" s="22">
        <f>IF(I60="",0,(($I$6-I60+1)/$I$6)*100)</f>
        <v>0</v>
      </c>
      <c r="I60" s="5">
        <v>12</v>
      </c>
      <c r="J60" s="22">
        <f>IF(K60="",0,(($K$6-K60+1)/$K$6)*100)</f>
        <v>0</v>
      </c>
      <c r="K60" s="5">
        <v>17</v>
      </c>
      <c r="L60" s="22">
        <f>IF(M60="",0,(($M$6-M60+1)/$M$6)*100)</f>
        <v>25</v>
      </c>
      <c r="M60" s="5">
        <v>13</v>
      </c>
      <c r="N60" s="22">
        <f>IF(O60="",0,(($O$6-O60+1)/$O$6)*100)</f>
        <v>0</v>
      </c>
      <c r="O60" s="5">
        <v>14</v>
      </c>
      <c r="P60" s="22">
        <f>IF(Q60="",0,(($Q$6-Q60+1)/$Q$6)*100)</f>
        <v>0</v>
      </c>
      <c r="Q60" s="5">
        <v>6</v>
      </c>
      <c r="R60" s="22">
        <f>IF(S60="",0,(($S$6-S60+1)/$S$6)*100)</f>
        <v>10.344827586206897</v>
      </c>
      <c r="S60" s="5">
        <v>53</v>
      </c>
      <c r="T60" s="22">
        <f>IF(U60="",0,(($U$6-U60+1)/$U$6)*100)</f>
        <v>0</v>
      </c>
      <c r="U60" s="5">
        <v>17</v>
      </c>
      <c r="V60" s="22">
        <f>IF(W60="",0,(($W$6-W60+1)/$W$6)*100)</f>
        <v>20</v>
      </c>
      <c r="W60" s="5">
        <v>17</v>
      </c>
      <c r="X60" s="22">
        <f>IF(Y60="",0,(($Y$6-Y60+1)/$Y$6)*100)</f>
        <v>0</v>
      </c>
      <c r="Y60" s="5">
        <v>28</v>
      </c>
      <c r="Z60" s="13">
        <f>D60+F60+H60+J60+L60+N60+P60+R60+T60+V60+X60</f>
        <v>55.3448275862069</v>
      </c>
      <c r="AA60" s="4">
        <f>D60+V60+L60+R60</f>
        <v>55.3448275862069</v>
      </c>
      <c r="AB60" s="5">
        <v>53</v>
      </c>
      <c r="AC60" s="14"/>
    </row>
    <row r="61" spans="1:28" ht="11.25">
      <c r="A61" s="7" t="s">
        <v>236</v>
      </c>
      <c r="B61" s="18" t="s">
        <v>271</v>
      </c>
      <c r="C61" s="6">
        <v>228</v>
      </c>
      <c r="D61" s="22">
        <f>IF(E61="",0,(($E$6-E61+1)/$E$6)*100)</f>
        <v>0</v>
      </c>
      <c r="E61" s="5">
        <v>20</v>
      </c>
      <c r="F61" s="22">
        <f>IF(G61="",0,(($G$6-G61+1)/$G$6)*100)</f>
        <v>0</v>
      </c>
      <c r="G61" s="5">
        <v>19</v>
      </c>
      <c r="H61" s="22">
        <f>IF(I61="",0,(($I$6-I61+1)/$I$6)*100)</f>
        <v>0</v>
      </c>
      <c r="I61" s="5">
        <v>12</v>
      </c>
      <c r="J61" s="22">
        <f>IF(K61="",0,(($K$6-K61+1)/$K$6)*100)</f>
        <v>0</v>
      </c>
      <c r="K61" s="5">
        <v>17</v>
      </c>
      <c r="L61" s="22">
        <f>IF(M61="",0,(($M$6-M61+1)/$M$6)*100)</f>
        <v>0</v>
      </c>
      <c r="M61" s="5">
        <v>17</v>
      </c>
      <c r="N61" s="22">
        <f>IF(O61="",0,(($O$6-O61+1)/$O$6)*100)</f>
        <v>0</v>
      </c>
      <c r="O61" s="5">
        <v>14</v>
      </c>
      <c r="P61" s="22">
        <f>IF(Q61="",0,(($Q$6-Q61+1)/$Q$6)*100)</f>
        <v>0</v>
      </c>
      <c r="Q61" s="5">
        <v>6</v>
      </c>
      <c r="R61" s="22">
        <f>IF(S61="",0,(($S$6-S61+1)/$S$6)*100)</f>
        <v>55.172413793103445</v>
      </c>
      <c r="S61" s="5">
        <v>27</v>
      </c>
      <c r="T61" s="22">
        <f>IF(U61="",0,(($U$6-U61+1)/$U$6)*100)</f>
        <v>0</v>
      </c>
      <c r="U61" s="5">
        <v>17</v>
      </c>
      <c r="V61" s="22">
        <f>IF(W61="",0,(($W$6-W61+1)/$W$6)*100)</f>
        <v>0</v>
      </c>
      <c r="W61" s="5">
        <v>21</v>
      </c>
      <c r="X61" s="22">
        <f>IF(Y61="",0,(($Y$6-Y61+1)/$Y$6)*100)</f>
        <v>0</v>
      </c>
      <c r="Y61" s="5">
        <v>28</v>
      </c>
      <c r="Z61" s="13">
        <f>D61+F61+H61+J61+L61+N61+P61+R61+T61+V61+X61</f>
        <v>55.172413793103445</v>
      </c>
      <c r="AA61" s="4">
        <f>D61+F61+L61+R61</f>
        <v>55.172413793103445</v>
      </c>
      <c r="AB61" s="5">
        <v>54</v>
      </c>
    </row>
    <row r="62" spans="1:28" ht="11.25">
      <c r="A62" s="31" t="s">
        <v>175</v>
      </c>
      <c r="B62" s="18" t="s">
        <v>272</v>
      </c>
      <c r="C62" s="33">
        <v>323</v>
      </c>
      <c r="D62" s="22">
        <f>IF(E62="",0,(($E$6-E62+1)/$E$6)*100)</f>
        <v>0</v>
      </c>
      <c r="E62" s="5">
        <v>20</v>
      </c>
      <c r="F62" s="22">
        <f>IF(G62="",0,(($G$6-G62+1)/$G$6)*100)</f>
        <v>0</v>
      </c>
      <c r="G62" s="5">
        <v>19</v>
      </c>
      <c r="H62" s="22">
        <f>IF(I62="",0,(($I$6-I62+1)/$I$6)*100)</f>
        <v>0</v>
      </c>
      <c r="I62" s="5">
        <v>12</v>
      </c>
      <c r="J62" s="22">
        <f>IF(K62="",0,(($K$6-K62+1)/$K$6)*100)</f>
        <v>50</v>
      </c>
      <c r="K62" s="5">
        <v>9</v>
      </c>
      <c r="L62" s="22">
        <f>IF(M62="",0,(($M$6-M62+1)/$M$6)*100)</f>
        <v>0</v>
      </c>
      <c r="M62" s="5">
        <v>17</v>
      </c>
      <c r="N62" s="22">
        <f>IF(O62="",0,(($O$6-O62+1)/$O$6)*100)</f>
        <v>0</v>
      </c>
      <c r="O62" s="7">
        <v>14</v>
      </c>
      <c r="P62" s="22">
        <f>IF(Q62="",0,(($Q$6-Q62+1)/$Q$6)*100)</f>
        <v>0</v>
      </c>
      <c r="Q62" s="5">
        <v>6</v>
      </c>
      <c r="R62" s="22">
        <f>IF(S62="",0,(($S$6-S62+1)/$S$6)*100)</f>
        <v>0</v>
      </c>
      <c r="S62" s="5">
        <v>59</v>
      </c>
      <c r="T62" s="22">
        <f>IF(U62="",0,(($U$6-U62+1)/$U$6)*100)</f>
        <v>0</v>
      </c>
      <c r="U62" s="5">
        <v>17</v>
      </c>
      <c r="V62" s="22">
        <f>IF(W62="",0,(($W$6-W62+1)/$W$6)*100)</f>
        <v>0</v>
      </c>
      <c r="W62" s="5">
        <v>21</v>
      </c>
      <c r="X62" s="22">
        <f>IF(Y62="",0,(($Y$6-Y62+1)/$Y$6)*100)</f>
        <v>0</v>
      </c>
      <c r="Y62" s="5">
        <v>28</v>
      </c>
      <c r="Z62" s="13">
        <f>D62+F62+H62+J62+L62+N62+P62+R62+T62+V62+X62</f>
        <v>50</v>
      </c>
      <c r="AA62" s="4">
        <f>D62+F62+J62+R62</f>
        <v>50</v>
      </c>
      <c r="AB62" s="5">
        <v>55</v>
      </c>
    </row>
    <row r="63" spans="1:28" ht="11.25">
      <c r="A63" s="18" t="s">
        <v>237</v>
      </c>
      <c r="B63" s="18" t="s">
        <v>273</v>
      </c>
      <c r="C63" s="18">
        <v>476</v>
      </c>
      <c r="D63" s="22">
        <f>IF(E63="",0,(($E$6-E63+1)/$E$6)*100)</f>
        <v>0</v>
      </c>
      <c r="E63" s="5">
        <v>20</v>
      </c>
      <c r="F63" s="22">
        <f>IF(G63="",0,(($G$6-G63+1)/$G$6)*100)</f>
        <v>0</v>
      </c>
      <c r="G63" s="5">
        <v>19</v>
      </c>
      <c r="H63" s="22">
        <f>IF(I63="",0,(($I$6-I63+1)/$I$6)*100)</f>
        <v>0</v>
      </c>
      <c r="I63" s="5">
        <v>12</v>
      </c>
      <c r="J63" s="22">
        <f>IF(K63="",0,(($K$6-K63+1)/$K$6)*100)</f>
        <v>0</v>
      </c>
      <c r="K63" s="5">
        <v>17</v>
      </c>
      <c r="L63" s="22">
        <f>IF(M63="",0,(($M$6-M63+1)/$M$6)*100)</f>
        <v>0</v>
      </c>
      <c r="M63" s="5">
        <v>17</v>
      </c>
      <c r="N63" s="22">
        <f>IF(O63="",0,(($O$6-O63+1)/$O$6)*100)</f>
        <v>0</v>
      </c>
      <c r="O63" s="5">
        <v>14</v>
      </c>
      <c r="P63" s="22">
        <f>IF(Q63="",0,(($Q$6-Q63+1)/$Q$6)*100)</f>
        <v>0</v>
      </c>
      <c r="Q63" s="5">
        <v>6</v>
      </c>
      <c r="R63" s="22">
        <f>IF(S63="",0,(($S$6-S63+1)/$S$6)*100)</f>
        <v>48.275862068965516</v>
      </c>
      <c r="S63" s="5">
        <v>31</v>
      </c>
      <c r="T63" s="22">
        <f>IF(U63="",0,(($U$6-U63+1)/$U$6)*100)</f>
        <v>0</v>
      </c>
      <c r="U63" s="5">
        <v>17</v>
      </c>
      <c r="V63" s="22">
        <f>IF(W63="",0,(($W$6-W63+1)/$W$6)*100)</f>
        <v>0</v>
      </c>
      <c r="W63" s="5">
        <v>21</v>
      </c>
      <c r="X63" s="22">
        <f>IF(Y63="",0,(($Y$6-Y63+1)/$Y$6)*100)</f>
        <v>0</v>
      </c>
      <c r="Y63" s="5">
        <v>28</v>
      </c>
      <c r="Z63" s="13">
        <f>D63+F63+H63+J63+L63+N63+P63+R63+T63+V63+X63</f>
        <v>48.275862068965516</v>
      </c>
      <c r="AA63" s="4">
        <f>D63+F63+L63+R63</f>
        <v>48.275862068965516</v>
      </c>
      <c r="AB63" s="5">
        <v>56</v>
      </c>
    </row>
    <row r="64" spans="1:28" ht="11.25">
      <c r="A64" s="18" t="s">
        <v>285</v>
      </c>
      <c r="B64" s="18" t="s">
        <v>286</v>
      </c>
      <c r="C64" s="18">
        <v>396</v>
      </c>
      <c r="D64" s="22">
        <f>IF(E64="",0,(($E$6-E64+1)/$E$6)*100)</f>
        <v>0</v>
      </c>
      <c r="E64" s="5">
        <v>20</v>
      </c>
      <c r="F64" s="22">
        <f>IF(G64="",0,(($G$6-G64+1)/$G$6)*100)</f>
        <v>0</v>
      </c>
      <c r="G64" s="5">
        <v>19</v>
      </c>
      <c r="H64" s="22">
        <f>IF(I64="",0,(($I$6-I64+1)/$I$6)*100)</f>
        <v>0</v>
      </c>
      <c r="I64" s="5">
        <v>12</v>
      </c>
      <c r="J64" s="22">
        <f>IF(K64="",0,(($K$6-K64+1)/$K$6)*100)</f>
        <v>0</v>
      </c>
      <c r="K64" s="5">
        <v>17</v>
      </c>
      <c r="L64" s="22">
        <f>IF(M64="",0,(($M$6-M64+1)/$M$6)*100)</f>
        <v>0</v>
      </c>
      <c r="M64" s="5">
        <v>17</v>
      </c>
      <c r="N64" s="22">
        <f>IF(O64="",0,(($O$6-O64+1)/$O$6)*100)</f>
        <v>0</v>
      </c>
      <c r="O64" s="5">
        <v>14</v>
      </c>
      <c r="P64" s="22">
        <f>IF(Q64="",0,(($Q$6-Q64+1)/$Q$6)*100)</f>
        <v>0</v>
      </c>
      <c r="Q64" s="5">
        <v>6</v>
      </c>
      <c r="R64" s="22">
        <f>IF(S64="",0,(($S$6-S64+1)/$S$6)*100)</f>
        <v>1.7241379310344827</v>
      </c>
      <c r="S64" s="5">
        <v>58</v>
      </c>
      <c r="T64" s="22">
        <f>IF(U64="",0,(($U$6-U64+1)/$U$6)*100)</f>
        <v>43.75</v>
      </c>
      <c r="U64" s="5">
        <v>10</v>
      </c>
      <c r="V64" s="22">
        <f>IF(W64="",0,(($W$6-W64+1)/$W$6)*100)</f>
        <v>0</v>
      </c>
      <c r="W64" s="5">
        <v>21</v>
      </c>
      <c r="X64" s="22">
        <f>IF(Y64="",0,(($Y$6-Y64+1)/$Y$6)*100)</f>
        <v>14.814814814814813</v>
      </c>
      <c r="Y64" s="5">
        <v>24</v>
      </c>
      <c r="Z64" s="13">
        <f>D64+F64+H64+J64+L64+N64+P64+R64+T64+V64+X64</f>
        <v>60.2889527458493</v>
      </c>
      <c r="AA64" s="4">
        <f>D64+F64+T64+R64</f>
        <v>45.474137931034484</v>
      </c>
      <c r="AB64" s="5">
        <v>57</v>
      </c>
    </row>
    <row r="65" spans="1:28" ht="11.25">
      <c r="A65" s="18" t="s">
        <v>293</v>
      </c>
      <c r="B65" s="5" t="s">
        <v>255</v>
      </c>
      <c r="C65" s="18">
        <v>179</v>
      </c>
      <c r="D65" s="22">
        <f>IF(E65="",0,(($E$6-E65+1)/$E$6)*100)</f>
        <v>0</v>
      </c>
      <c r="E65" s="5">
        <v>20</v>
      </c>
      <c r="F65" s="22">
        <f>IF(G65="",0,(($G$6-G65+1)/$G$6)*100)</f>
        <v>0</v>
      </c>
      <c r="G65" s="5">
        <v>19</v>
      </c>
      <c r="H65" s="22">
        <f>IF(I65="",0,(($I$6-I65+1)/$I$6)*100)</f>
        <v>0</v>
      </c>
      <c r="I65" s="5">
        <v>12</v>
      </c>
      <c r="J65" s="22">
        <f>IF(K65="",0,(($K$6-K65+1)/$K$6)*100)</f>
        <v>0</v>
      </c>
      <c r="K65" s="5">
        <v>17</v>
      </c>
      <c r="L65" s="22">
        <f>IF(M65="",0,(($M$6-M65+1)/$M$6)*100)</f>
        <v>0</v>
      </c>
      <c r="M65" s="5">
        <v>17</v>
      </c>
      <c r="N65" s="22">
        <f>IF(O65="",0,(($O$6-O65+1)/$O$6)*100)</f>
        <v>0</v>
      </c>
      <c r="O65" s="5">
        <v>14</v>
      </c>
      <c r="P65" s="22">
        <f>IF(Q65="",0,(($Q$6-Q65+1)/$Q$6)*100)</f>
        <v>0</v>
      </c>
      <c r="Q65" s="5">
        <v>6</v>
      </c>
      <c r="R65" s="22">
        <f>IF(S65="",0,(($S$6-S65+1)/$S$6)*100)</f>
        <v>0</v>
      </c>
      <c r="S65" s="5">
        <v>59</v>
      </c>
      <c r="T65" s="22">
        <f>IF(U65="",0,(($U$6-U65+1)/$U$6)*100)</f>
        <v>0</v>
      </c>
      <c r="U65" s="5">
        <v>17</v>
      </c>
      <c r="V65" s="22">
        <f>IF(W65="",0,(($W$6-W65+1)/$W$6)*100)</f>
        <v>0</v>
      </c>
      <c r="W65" s="5">
        <v>21</v>
      </c>
      <c r="X65" s="22">
        <f>IF(Y65="",0,(($Y$6-Y65+1)/$Y$6)*100)</f>
        <v>44.44444444444444</v>
      </c>
      <c r="Y65" s="5">
        <v>16</v>
      </c>
      <c r="Z65" s="13">
        <f>D65+F65+H65+J65+L65+N65+P65+R65+T65+V65+X65</f>
        <v>44.44444444444444</v>
      </c>
      <c r="AA65" s="4">
        <f>D65+F65+J65+X65</f>
        <v>44.44444444444444</v>
      </c>
      <c r="AB65" s="5">
        <v>58</v>
      </c>
    </row>
    <row r="66" spans="1:29" ht="11.25">
      <c r="A66" s="18" t="s">
        <v>186</v>
      </c>
      <c r="B66" s="18" t="s">
        <v>257</v>
      </c>
      <c r="C66" s="18">
        <v>374</v>
      </c>
      <c r="D66" s="22">
        <f>IF(E66="",0,(($E$6-E66+1)/$E$6)*100)</f>
        <v>0</v>
      </c>
      <c r="E66" s="5">
        <v>20</v>
      </c>
      <c r="F66" s="22">
        <f>IF(G66="",0,(($G$6-G66+1)/$G$6)*100)</f>
        <v>0</v>
      </c>
      <c r="G66" s="5">
        <v>19</v>
      </c>
      <c r="H66" s="22">
        <f>IF(I66="",0,(($I$6-I66+1)/$I$6)*100)</f>
        <v>0</v>
      </c>
      <c r="I66" s="5">
        <v>12</v>
      </c>
      <c r="J66" s="22">
        <f>IF(K66="",0,(($K$6-K66+1)/$K$6)*100)</f>
        <v>0</v>
      </c>
      <c r="K66" s="5">
        <v>17</v>
      </c>
      <c r="L66" s="22">
        <f>IF(M66="",0,(($M$6-M66+1)/$M$6)*100)</f>
        <v>43.75</v>
      </c>
      <c r="M66" s="5">
        <v>10</v>
      </c>
      <c r="N66" s="22">
        <f>IF(O66="",0,(($O$6-O66+1)/$O$6)*100)</f>
        <v>0</v>
      </c>
      <c r="O66" s="7">
        <v>14</v>
      </c>
      <c r="P66" s="22">
        <f>IF(Q66="",0,(($Q$6-Q66+1)/$Q$6)*100)</f>
        <v>0</v>
      </c>
      <c r="Q66" s="5">
        <v>6</v>
      </c>
      <c r="R66" s="22">
        <f>IF(S66="",0,(($S$6-S66+1)/$S$6)*100)</f>
        <v>0</v>
      </c>
      <c r="S66" s="5">
        <v>59</v>
      </c>
      <c r="T66" s="22">
        <f>IF(U66="",0,(($U$6-U66+1)/$U$6)*100)</f>
        <v>0</v>
      </c>
      <c r="U66" s="5">
        <v>17</v>
      </c>
      <c r="V66" s="22">
        <f>IF(W66="",0,(($W$6-W66+1)/$W$6)*100)</f>
        <v>0</v>
      </c>
      <c r="W66" s="5">
        <v>21</v>
      </c>
      <c r="X66" s="22">
        <f>IF(Y66="",0,(($Y$6-Y66+1)/$Y$6)*100)</f>
        <v>0</v>
      </c>
      <c r="Y66" s="5">
        <v>28</v>
      </c>
      <c r="Z66" s="13">
        <f>D66+F66+H66+J66+L66+N66+P66+R66+T66+V66+X66</f>
        <v>43.75</v>
      </c>
      <c r="AA66" s="4">
        <f>D66+F66+L66+R66</f>
        <v>43.75</v>
      </c>
      <c r="AB66" s="5">
        <v>59</v>
      </c>
      <c r="AC66" s="14"/>
    </row>
    <row r="67" spans="1:28" ht="11.25">
      <c r="A67" s="18" t="s">
        <v>178</v>
      </c>
      <c r="B67" s="18" t="s">
        <v>272</v>
      </c>
      <c r="C67" s="5">
        <v>130</v>
      </c>
      <c r="D67" s="22">
        <f>IF(E67="",0,(($E$6-E67+1)/$E$6)*100)</f>
        <v>0</v>
      </c>
      <c r="E67" s="5">
        <v>20</v>
      </c>
      <c r="F67" s="22">
        <f>IF(G67="",0,(($G$6-G67+1)/$G$6)*100)</f>
        <v>0</v>
      </c>
      <c r="G67" s="5">
        <v>19</v>
      </c>
      <c r="H67" s="22">
        <f>IF(I67="",0,(($I$6-I67+1)/$I$6)*100)</f>
        <v>0</v>
      </c>
      <c r="I67" s="5">
        <v>12</v>
      </c>
      <c r="J67" s="22">
        <f>IF(K67="",0,(($K$6-K67+1)/$K$6)*100)</f>
        <v>18.75</v>
      </c>
      <c r="K67" s="5">
        <v>14</v>
      </c>
      <c r="L67" s="22">
        <f>IF(M67="",0,(($M$6-M67+1)/$M$6)*100)</f>
        <v>0</v>
      </c>
      <c r="M67" s="5">
        <v>17</v>
      </c>
      <c r="N67" s="22">
        <f>IF(O67="",0,(($O$6-O67+1)/$O$6)*100)</f>
        <v>0</v>
      </c>
      <c r="O67" s="7">
        <v>14</v>
      </c>
      <c r="P67" s="22">
        <f>IF(Q67="",0,(($Q$6-Q67+1)/$Q$6)*100)</f>
        <v>0</v>
      </c>
      <c r="Q67" s="5">
        <v>6</v>
      </c>
      <c r="R67" s="22">
        <f>IF(S67="",0,(($S$6-S67+1)/$S$6)*100)</f>
        <v>43.103448275862064</v>
      </c>
      <c r="S67" s="5">
        <v>34</v>
      </c>
      <c r="T67" s="22">
        <f>IF(U67="",0,(($U$6-U67+1)/$U$6)*100)</f>
        <v>0</v>
      </c>
      <c r="U67" s="5">
        <v>17</v>
      </c>
      <c r="V67" s="22">
        <f>IF(W67="",0,(($W$6-W67+1)/$W$6)*100)</f>
        <v>0</v>
      </c>
      <c r="W67" s="5">
        <v>21</v>
      </c>
      <c r="X67" s="22">
        <f>IF(Y67="",0,(($Y$6-Y67+1)/$Y$6)*100)</f>
        <v>0</v>
      </c>
      <c r="Y67" s="5">
        <v>28</v>
      </c>
      <c r="Z67" s="13">
        <f>D67+F67+H67+J67+L67+N67+P67+R67+T67+V67+X67</f>
        <v>61.853448275862064</v>
      </c>
      <c r="AA67" s="4">
        <f>D67+F67+L67+R67</f>
        <v>43.103448275862064</v>
      </c>
      <c r="AB67" s="5">
        <v>60</v>
      </c>
    </row>
    <row r="68" spans="1:28" ht="11.25">
      <c r="A68" s="5" t="s">
        <v>281</v>
      </c>
      <c r="B68" s="18" t="s">
        <v>250</v>
      </c>
      <c r="C68" s="5">
        <v>285</v>
      </c>
      <c r="D68" s="22">
        <f>IF(E68="",0,(($E$6-E68+1)/$E$6)*100)</f>
        <v>0</v>
      </c>
      <c r="E68" s="5">
        <v>20</v>
      </c>
      <c r="F68" s="22">
        <f>IF(G68="",0,(($G$6-G68+1)/$G$6)*100)</f>
        <v>0</v>
      </c>
      <c r="G68" s="5">
        <v>19</v>
      </c>
      <c r="H68" s="22">
        <f>IF(I68="",0,(($I$6-I68+1)/$I$6)*100)</f>
        <v>0</v>
      </c>
      <c r="I68" s="5">
        <v>12</v>
      </c>
      <c r="J68" s="22">
        <f>IF(K68="",0,(($K$6-K68+1)/$K$6)*100)</f>
        <v>0</v>
      </c>
      <c r="K68" s="5">
        <v>17</v>
      </c>
      <c r="L68" s="22">
        <f>IF(M68="",0,(($M$6-M68+1)/$M$6)*100)</f>
        <v>0</v>
      </c>
      <c r="M68" s="5">
        <v>17</v>
      </c>
      <c r="N68" s="22">
        <f>IF(O68="",0,(($O$6-O68+1)/$O$6)*100)</f>
        <v>0</v>
      </c>
      <c r="O68" s="5">
        <v>14</v>
      </c>
      <c r="P68" s="22">
        <f>IF(Q68="",0,(($Q$6-Q68+1)/$Q$6)*100)</f>
        <v>0</v>
      </c>
      <c r="Q68" s="5">
        <v>6</v>
      </c>
      <c r="R68" s="22">
        <f>IF(S68="",0,(($S$6-S68+1)/$S$6)*100)</f>
        <v>0</v>
      </c>
      <c r="S68" s="5">
        <v>59</v>
      </c>
      <c r="T68" s="22">
        <f>IF(U68="",0,(($U$6-U68+1)/$U$6)*100)</f>
        <v>37.5</v>
      </c>
      <c r="U68" s="5">
        <v>11</v>
      </c>
      <c r="V68" s="22">
        <f>IF(W68="",0,(($W$6-W68+1)/$W$6)*100)</f>
        <v>0</v>
      </c>
      <c r="W68" s="5">
        <v>21</v>
      </c>
      <c r="X68" s="22">
        <f>IF(Y68="",0,(($Y$6-Y68+1)/$Y$6)*100)</f>
        <v>0</v>
      </c>
      <c r="Y68" s="5">
        <v>28</v>
      </c>
      <c r="Z68" s="13">
        <f>D68+F68+H68+J68+L68+N68+P68+R68+T68+V68+X68</f>
        <v>37.5</v>
      </c>
      <c r="AA68" s="4">
        <f>D68+F68+J68+T68</f>
        <v>37.5</v>
      </c>
      <c r="AB68" s="5">
        <v>61</v>
      </c>
    </row>
    <row r="69" spans="1:28" ht="11.25">
      <c r="A69" s="5" t="s">
        <v>295</v>
      </c>
      <c r="B69" s="19" t="s">
        <v>296</v>
      </c>
      <c r="C69" s="5">
        <v>519</v>
      </c>
      <c r="D69" s="22">
        <f>IF(E69="",0,(($E$6-E69+1)/$E$6)*100)</f>
        <v>0</v>
      </c>
      <c r="E69" s="5">
        <v>20</v>
      </c>
      <c r="F69" s="22">
        <f>IF(G69="",0,(($G$6-G69+1)/$G$6)*100)</f>
        <v>0</v>
      </c>
      <c r="G69" s="5">
        <v>19</v>
      </c>
      <c r="H69" s="22">
        <f>IF(I69="",0,(($I$6-I69+1)/$I$6)*100)</f>
        <v>0</v>
      </c>
      <c r="I69" s="5">
        <v>12</v>
      </c>
      <c r="J69" s="22">
        <f>IF(K69="",0,(($K$6-K69+1)/$K$6)*100)</f>
        <v>0</v>
      </c>
      <c r="K69" s="5">
        <v>17</v>
      </c>
      <c r="L69" s="22">
        <f>IF(M69="",0,(($M$6-M69+1)/$M$6)*100)</f>
        <v>0</v>
      </c>
      <c r="M69" s="5">
        <v>17</v>
      </c>
      <c r="N69" s="22">
        <f>IF(O69="",0,(($O$6-O69+1)/$O$6)*100)</f>
        <v>0</v>
      </c>
      <c r="O69" s="5">
        <v>14</v>
      </c>
      <c r="P69" s="22">
        <f>IF(Q69="",0,(($Q$6-Q69+1)/$Q$6)*100)</f>
        <v>0</v>
      </c>
      <c r="Q69" s="5">
        <v>6</v>
      </c>
      <c r="R69" s="22">
        <f>IF(S69="",0,(($S$6-S69+1)/$S$6)*100)</f>
        <v>0</v>
      </c>
      <c r="S69" s="5">
        <v>59</v>
      </c>
      <c r="T69" s="22">
        <f>IF(U69="",0,(($U$6-U69+1)/$U$6)*100)</f>
        <v>0</v>
      </c>
      <c r="U69" s="5">
        <v>17</v>
      </c>
      <c r="V69" s="22">
        <f>IF(W69="",0,(($W$6-W69+1)/$W$6)*100)</f>
        <v>0</v>
      </c>
      <c r="W69" s="5">
        <v>21</v>
      </c>
      <c r="X69" s="22">
        <f>IF(Y69="",0,(($Y$6-Y69+1)/$Y$6)*100)</f>
        <v>33.33333333333333</v>
      </c>
      <c r="Y69" s="5">
        <v>19</v>
      </c>
      <c r="Z69" s="13">
        <f>D69+F69+H69+J69+L69+N69+P69+R69+T69+V69+X69</f>
        <v>33.33333333333333</v>
      </c>
      <c r="AA69" s="4">
        <f>D69+F69+J69+X69</f>
        <v>33.33333333333333</v>
      </c>
      <c r="AB69" s="5">
        <v>62</v>
      </c>
    </row>
    <row r="70" spans="1:28" ht="11.25">
      <c r="A70" s="18" t="s">
        <v>129</v>
      </c>
      <c r="B70" s="18" t="s">
        <v>252</v>
      </c>
      <c r="C70" s="18">
        <v>202</v>
      </c>
      <c r="D70" s="22">
        <f>IF(E70="",0,(($E$6-E70+1)/$E$6)*100)</f>
        <v>0</v>
      </c>
      <c r="E70" s="5">
        <v>20</v>
      </c>
      <c r="F70" s="22">
        <f>IF(G70="",0,(($G$6-G70+1)/$G$6)*100)</f>
        <v>33.33333333333333</v>
      </c>
      <c r="G70" s="5">
        <v>13</v>
      </c>
      <c r="H70" s="22">
        <f>IF(I70="",0,(($I$6-I70+1)/$I$6)*100)</f>
        <v>0</v>
      </c>
      <c r="I70" s="5">
        <v>12</v>
      </c>
      <c r="J70" s="22">
        <f>IF(K70="",0,(($K$6-K70+1)/$K$6)*100)</f>
        <v>0</v>
      </c>
      <c r="K70" s="5">
        <v>17</v>
      </c>
      <c r="L70" s="22">
        <f>IF(M70="",0,(($M$6-M70+1)/$M$6)*100)</f>
        <v>0</v>
      </c>
      <c r="M70" s="5">
        <v>17</v>
      </c>
      <c r="N70" s="22">
        <f>IF(O70="",0,(($O$6-O70+1)/$O$6)*100)</f>
        <v>0</v>
      </c>
      <c r="O70" s="7">
        <v>14</v>
      </c>
      <c r="P70" s="22">
        <f>IF(Q70="",0,(($Q$6-Q70+1)/$Q$6)*100)</f>
        <v>0</v>
      </c>
      <c r="Q70" s="5">
        <v>6</v>
      </c>
      <c r="R70" s="22">
        <f>IF(S70="",0,(($S$6-S70+1)/$S$6)*100)</f>
        <v>0</v>
      </c>
      <c r="S70" s="5">
        <v>59</v>
      </c>
      <c r="T70" s="22">
        <f>IF(U70="",0,(($U$6-U70+1)/$U$6)*100)</f>
        <v>0</v>
      </c>
      <c r="U70" s="5">
        <v>17</v>
      </c>
      <c r="V70" s="22">
        <f>IF(W70="",0,(($W$6-W70+1)/$W$6)*100)</f>
        <v>0</v>
      </c>
      <c r="W70" s="5">
        <v>21</v>
      </c>
      <c r="X70" s="22">
        <f>IF(Y70="",0,(($Y$6-Y70+1)/$Y$6)*100)</f>
        <v>0</v>
      </c>
      <c r="Y70" s="5">
        <v>28</v>
      </c>
      <c r="Z70" s="13">
        <f>D70+F70+H70+J70+L70+N70+P70+R70+T70+V70+X70</f>
        <v>33.33333333333333</v>
      </c>
      <c r="AA70" s="4">
        <f>D70+F70+L70+R70</f>
        <v>33.33333333333333</v>
      </c>
      <c r="AB70" s="5">
        <v>63</v>
      </c>
    </row>
    <row r="71" spans="1:28" ht="11.25">
      <c r="A71" s="19" t="s">
        <v>238</v>
      </c>
      <c r="B71" s="18" t="s">
        <v>259</v>
      </c>
      <c r="C71" s="5">
        <v>354</v>
      </c>
      <c r="D71" s="22">
        <f>IF(E71="",0,(($E$6-E71+1)/$E$6)*100)</f>
        <v>0</v>
      </c>
      <c r="E71" s="5">
        <v>20</v>
      </c>
      <c r="F71" s="22">
        <f>IF(G71="",0,(($G$6-G71+1)/$G$6)*100)</f>
        <v>0</v>
      </c>
      <c r="G71" s="5">
        <v>19</v>
      </c>
      <c r="H71" s="22">
        <f>IF(I71="",0,(($I$6-I71+1)/$I$6)*100)</f>
        <v>0</v>
      </c>
      <c r="I71" s="5">
        <v>12</v>
      </c>
      <c r="J71" s="22">
        <f>IF(K71="",0,(($K$6-K71+1)/$K$6)*100)</f>
        <v>0</v>
      </c>
      <c r="K71" s="5">
        <v>17</v>
      </c>
      <c r="L71" s="22">
        <f>IF(M71="",0,(($M$6-M71+1)/$M$6)*100)</f>
        <v>0</v>
      </c>
      <c r="M71" s="5">
        <v>17</v>
      </c>
      <c r="N71" s="22">
        <f>IF(O71="",0,(($O$6-O71+1)/$O$6)*100)</f>
        <v>0</v>
      </c>
      <c r="O71" s="5">
        <v>14</v>
      </c>
      <c r="P71" s="22">
        <f>IF(Q71="",0,(($Q$6-Q71+1)/$Q$6)*100)</f>
        <v>0</v>
      </c>
      <c r="Q71" s="5">
        <v>6</v>
      </c>
      <c r="R71" s="22">
        <f>IF(S71="",0,(($S$6-S71+1)/$S$6)*100)</f>
        <v>32.758620689655174</v>
      </c>
      <c r="S71" s="5">
        <v>40</v>
      </c>
      <c r="T71" s="22">
        <f>IF(U71="",0,(($U$6-U71+1)/$U$6)*100)</f>
        <v>0</v>
      </c>
      <c r="U71" s="5">
        <v>17</v>
      </c>
      <c r="V71" s="22">
        <f>IF(W71="",0,(($W$6-W71+1)/$W$6)*100)</f>
        <v>0</v>
      </c>
      <c r="W71" s="5">
        <v>21</v>
      </c>
      <c r="X71" s="22">
        <f>IF(Y71="",0,(($Y$6-Y71+1)/$Y$6)*100)</f>
        <v>0</v>
      </c>
      <c r="Y71" s="5">
        <v>28</v>
      </c>
      <c r="Z71" s="13">
        <f>D71+F71+H71+J71+L71+N71+P71+R71+T71+V71+X71</f>
        <v>32.758620689655174</v>
      </c>
      <c r="AA71" s="4">
        <f>D71+F71+L71+R71</f>
        <v>32.758620689655174</v>
      </c>
      <c r="AB71" s="5">
        <v>64</v>
      </c>
    </row>
    <row r="72" spans="1:29" ht="11.25">
      <c r="A72" s="18" t="s">
        <v>92</v>
      </c>
      <c r="B72" s="18" t="s">
        <v>255</v>
      </c>
      <c r="C72" s="18">
        <v>355</v>
      </c>
      <c r="D72" s="22">
        <f>IF(E72="",0,(($E$6-E72+1)/$E$6)*100)</f>
        <v>15.789473684210526</v>
      </c>
      <c r="E72" s="5">
        <v>17</v>
      </c>
      <c r="F72" s="22">
        <f>IF(G72="",0,(($G$6-G72+1)/$G$6)*100)</f>
        <v>11.11111111111111</v>
      </c>
      <c r="G72" s="5">
        <v>17</v>
      </c>
      <c r="H72" s="22">
        <f>IF(I72="",0,(($I$6-I72+1)/$I$6)*100)</f>
        <v>0</v>
      </c>
      <c r="I72" s="5">
        <v>12</v>
      </c>
      <c r="J72" s="22">
        <f>IF(K72="",0,(($K$6-K72+1)/$K$6)*100)</f>
        <v>0</v>
      </c>
      <c r="K72" s="5">
        <v>17</v>
      </c>
      <c r="L72" s="22">
        <f>IF(M72="",0,(($M$6-M72+1)/$M$6)*100)</f>
        <v>0</v>
      </c>
      <c r="M72" s="5">
        <v>17</v>
      </c>
      <c r="N72" s="22">
        <f>IF(O72="",0,(($O$6-O72+1)/$O$6)*100)</f>
        <v>0</v>
      </c>
      <c r="O72" s="7">
        <v>14</v>
      </c>
      <c r="P72" s="22">
        <f>IF(Q72="",0,(($Q$6-Q72+1)/$Q$6)*100)</f>
        <v>0</v>
      </c>
      <c r="Q72" s="5">
        <v>6</v>
      </c>
      <c r="R72" s="22">
        <f>IF(S72="",0,(($S$6-S72+1)/$S$6)*100)</f>
        <v>3.4482758620689653</v>
      </c>
      <c r="S72" s="5">
        <v>57</v>
      </c>
      <c r="T72" s="22">
        <f>IF(U72="",0,(($U$6-U72+1)/$U$6)*100)</f>
        <v>0</v>
      </c>
      <c r="U72" s="5">
        <v>17</v>
      </c>
      <c r="V72" s="22">
        <f>IF(W72="",0,(($W$6-W72+1)/$W$6)*100)</f>
        <v>0</v>
      </c>
      <c r="W72" s="5">
        <v>21</v>
      </c>
      <c r="X72" s="22">
        <f>IF(Y72="",0,(($Y$6-Y72+1)/$Y$6)*100)</f>
        <v>0</v>
      </c>
      <c r="Y72" s="5">
        <v>28</v>
      </c>
      <c r="Z72" s="13">
        <f>D72+F72+H72+J72+L72+N72+P72+R72+T72+V72+X72</f>
        <v>30.3488606573906</v>
      </c>
      <c r="AA72" s="4">
        <f>D72+F72+L72+R72</f>
        <v>30.3488606573906</v>
      </c>
      <c r="AB72" s="5">
        <v>65</v>
      </c>
      <c r="AC72" s="14"/>
    </row>
    <row r="73" spans="1:28" ht="11.25">
      <c r="A73" s="18" t="s">
        <v>130</v>
      </c>
      <c r="B73" s="18" t="s">
        <v>275</v>
      </c>
      <c r="C73" s="18">
        <v>362</v>
      </c>
      <c r="D73" s="22">
        <f>IF(E73="",0,(($E$6-E73+1)/$E$6)*100)</f>
        <v>0</v>
      </c>
      <c r="E73" s="5">
        <v>20</v>
      </c>
      <c r="F73" s="22">
        <f>IF(G73="",0,(($G$6-G73+1)/$G$6)*100)</f>
        <v>27.77777777777778</v>
      </c>
      <c r="G73" s="5">
        <v>14</v>
      </c>
      <c r="H73" s="22">
        <f>IF(I73="",0,(($I$6-I73+1)/$I$6)*100)</f>
        <v>0</v>
      </c>
      <c r="I73" s="5">
        <v>12</v>
      </c>
      <c r="J73" s="22">
        <f>IF(K73="",0,(($K$6-K73+1)/$K$6)*100)</f>
        <v>0</v>
      </c>
      <c r="K73" s="5">
        <v>17</v>
      </c>
      <c r="L73" s="22">
        <f>IF(M73="",0,(($M$6-M73+1)/$M$6)*100)</f>
        <v>0</v>
      </c>
      <c r="M73" s="5">
        <v>17</v>
      </c>
      <c r="N73" s="22">
        <f>IF(O73="",0,(($O$6-O73+1)/$O$6)*100)</f>
        <v>0</v>
      </c>
      <c r="O73" s="7">
        <v>14</v>
      </c>
      <c r="P73" s="22">
        <f>IF(Q73="",0,(($Q$6-Q73+1)/$Q$6)*100)</f>
        <v>0</v>
      </c>
      <c r="Q73" s="5">
        <v>6</v>
      </c>
      <c r="R73" s="22">
        <f>IF(S73="",0,(($S$6-S73+1)/$S$6)*100)</f>
        <v>0</v>
      </c>
      <c r="S73" s="5">
        <v>59</v>
      </c>
      <c r="T73" s="22">
        <f>IF(U73="",0,(($U$6-U73+1)/$U$6)*100)</f>
        <v>0</v>
      </c>
      <c r="U73" s="5">
        <v>17</v>
      </c>
      <c r="V73" s="22">
        <f>IF(W73="",0,(($W$6-W73+1)/$W$6)*100)</f>
        <v>0</v>
      </c>
      <c r="W73" s="5">
        <v>21</v>
      </c>
      <c r="X73" s="22">
        <f>IF(Y73="",0,(($Y$6-Y73+1)/$Y$6)*100)</f>
        <v>0</v>
      </c>
      <c r="Y73" s="5">
        <v>28</v>
      </c>
      <c r="Z73" s="13">
        <f>D73+F73+H73+J73+L73+N73+P73+R73+T73+V73+X73</f>
        <v>27.77777777777778</v>
      </c>
      <c r="AA73" s="4">
        <f>D73+F73+L73+R73</f>
        <v>27.77777777777778</v>
      </c>
      <c r="AB73" s="5">
        <v>66</v>
      </c>
    </row>
    <row r="74" spans="1:29" ht="11.25">
      <c r="A74" s="18" t="s">
        <v>156</v>
      </c>
      <c r="B74" s="18" t="s">
        <v>268</v>
      </c>
      <c r="C74" s="18">
        <v>481</v>
      </c>
      <c r="D74" s="22">
        <f>IF(E74="",0,(($E$6-E74+1)/$E$6)*100)</f>
        <v>0</v>
      </c>
      <c r="E74" s="5">
        <v>20</v>
      </c>
      <c r="F74" s="22">
        <f>IF(G74="",0,(($G$6-G74+1)/$G$6)*100)</f>
        <v>0</v>
      </c>
      <c r="G74" s="5">
        <v>19</v>
      </c>
      <c r="H74" s="22">
        <f>IF(I74="",0,(($I$6-I74+1)/$I$6)*100)</f>
        <v>27.27272727272727</v>
      </c>
      <c r="I74" s="5">
        <v>9</v>
      </c>
      <c r="J74" s="22">
        <f>IF(K74="",0,(($K$6-K74+1)/$K$6)*100)</f>
        <v>0</v>
      </c>
      <c r="K74" s="5">
        <v>17</v>
      </c>
      <c r="L74" s="22">
        <f>IF(M74="",0,(($M$6-M74+1)/$M$6)*100)</f>
        <v>0</v>
      </c>
      <c r="M74" s="5">
        <v>17</v>
      </c>
      <c r="N74" s="22">
        <f>IF(O74="",0,(($O$6-O74+1)/$O$6)*100)</f>
        <v>0</v>
      </c>
      <c r="O74" s="7">
        <v>14</v>
      </c>
      <c r="P74" s="22">
        <f>IF(Q74="",0,(($Q$6-Q74+1)/$Q$6)*100)</f>
        <v>0</v>
      </c>
      <c r="Q74" s="5">
        <v>6</v>
      </c>
      <c r="R74" s="22">
        <f>IF(S74="",0,(($S$6-S74+1)/$S$6)*100)</f>
        <v>0</v>
      </c>
      <c r="S74" s="5">
        <v>59</v>
      </c>
      <c r="T74" s="22">
        <f>IF(U74="",0,(($U$6-U74+1)/$U$6)*100)</f>
        <v>0</v>
      </c>
      <c r="U74" s="5">
        <v>17</v>
      </c>
      <c r="V74" s="22">
        <f>IF(W74="",0,(($W$6-W74+1)/$W$6)*100)</f>
        <v>0</v>
      </c>
      <c r="W74" s="5">
        <v>21</v>
      </c>
      <c r="X74" s="22">
        <f>IF(Y74="",0,(($Y$6-Y74+1)/$Y$6)*100)</f>
        <v>0</v>
      </c>
      <c r="Y74" s="5">
        <v>28</v>
      </c>
      <c r="Z74" s="13">
        <f>D74+F74+H74+J74+L74+N74+P74+R74+T74+V74+X74</f>
        <v>27.27272727272727</v>
      </c>
      <c r="AA74" s="4">
        <f>D74+F74+H74+N74</f>
        <v>27.27272727272727</v>
      </c>
      <c r="AB74" s="5">
        <v>67</v>
      </c>
      <c r="AC74" s="14"/>
    </row>
    <row r="75" spans="1:29" ht="11.25">
      <c r="A75" s="18" t="s">
        <v>241</v>
      </c>
      <c r="B75" s="18" t="s">
        <v>272</v>
      </c>
      <c r="C75" s="18">
        <v>289</v>
      </c>
      <c r="D75" s="22">
        <f>IF(E75="",0,(($E$6-E75+1)/$E$6)*100)</f>
        <v>0</v>
      </c>
      <c r="E75" s="5">
        <v>20</v>
      </c>
      <c r="F75" s="22">
        <f>IF(G75="",0,(($G$6-G75+1)/$G$6)*100)</f>
        <v>0</v>
      </c>
      <c r="G75" s="5">
        <v>19</v>
      </c>
      <c r="H75" s="22">
        <f>IF(I75="",0,(($I$6-I75+1)/$I$6)*100)</f>
        <v>0</v>
      </c>
      <c r="I75" s="5">
        <v>12</v>
      </c>
      <c r="J75" s="22">
        <f>IF(K75="",0,(($K$6-K75+1)/$K$6)*100)</f>
        <v>0</v>
      </c>
      <c r="K75" s="5">
        <v>17</v>
      </c>
      <c r="L75" s="22">
        <f>IF(M75="",0,(($M$6-M75+1)/$M$6)*100)</f>
        <v>0</v>
      </c>
      <c r="M75" s="5">
        <v>17</v>
      </c>
      <c r="N75" s="22">
        <f>IF(O75="",0,(($O$6-O75+1)/$O$6)*100)</f>
        <v>0</v>
      </c>
      <c r="O75" s="5">
        <v>14</v>
      </c>
      <c r="P75" s="22">
        <f>IF(Q75="",0,(($Q$6-Q75+1)/$Q$6)*100)</f>
        <v>0</v>
      </c>
      <c r="Q75" s="5">
        <v>6</v>
      </c>
      <c r="R75" s="22">
        <f>IF(S75="",0,(($S$6-S75+1)/$S$6)*100)</f>
        <v>22.413793103448278</v>
      </c>
      <c r="S75" s="5">
        <v>46</v>
      </c>
      <c r="T75" s="22">
        <f>IF(U75="",0,(($U$6-U75+1)/$U$6)*100)</f>
        <v>0</v>
      </c>
      <c r="U75" s="5">
        <v>17</v>
      </c>
      <c r="V75" s="22">
        <f>IF(W75="",0,(($W$6-W75+1)/$W$6)*100)</f>
        <v>0</v>
      </c>
      <c r="W75" s="5">
        <v>21</v>
      </c>
      <c r="X75" s="22">
        <f>IF(Y75="",0,(($Y$6-Y75+1)/$Y$6)*100)</f>
        <v>3.7037037037037033</v>
      </c>
      <c r="Y75" s="5">
        <v>27</v>
      </c>
      <c r="Z75" s="13">
        <f>D75+F75+H75+J75+L75+N75+P75+R75+T75+V75+X75</f>
        <v>26.11749680715198</v>
      </c>
      <c r="AA75" s="4">
        <f>D75+F75+X75+R75</f>
        <v>26.11749680715198</v>
      </c>
      <c r="AB75" s="5">
        <v>68</v>
      </c>
      <c r="AC75" s="14"/>
    </row>
    <row r="76" spans="1:28" ht="11.25">
      <c r="A76" s="18" t="s">
        <v>297</v>
      </c>
      <c r="B76" s="5" t="s">
        <v>251</v>
      </c>
      <c r="C76" s="18">
        <v>323</v>
      </c>
      <c r="D76" s="22">
        <f>IF(E76="",0,(($E$6-E76+1)/$E$6)*100)</f>
        <v>0</v>
      </c>
      <c r="E76" s="5">
        <v>20</v>
      </c>
      <c r="F76" s="22">
        <f>IF(G76="",0,(($G$6-G76+1)/$G$6)*100)</f>
        <v>0</v>
      </c>
      <c r="G76" s="5">
        <v>19</v>
      </c>
      <c r="H76" s="22">
        <f>IF(I76="",0,(($I$6-I76+1)/$I$6)*100)</f>
        <v>0</v>
      </c>
      <c r="I76" s="5">
        <v>12</v>
      </c>
      <c r="J76" s="22">
        <f>IF(K76="",0,(($K$6-K76+1)/$K$6)*100)</f>
        <v>0</v>
      </c>
      <c r="K76" s="5">
        <v>17</v>
      </c>
      <c r="L76" s="22">
        <f>IF(M76="",0,(($M$6-M76+1)/$M$6)*100)</f>
        <v>0</v>
      </c>
      <c r="M76" s="5">
        <v>17</v>
      </c>
      <c r="N76" s="22">
        <f>IF(O76="",0,(($O$6-O76+1)/$O$6)*100)</f>
        <v>0</v>
      </c>
      <c r="O76" s="5">
        <v>14</v>
      </c>
      <c r="P76" s="22">
        <f>IF(Q76="",0,(($Q$6-Q76+1)/$Q$6)*100)</f>
        <v>0</v>
      </c>
      <c r="Q76" s="5">
        <v>6</v>
      </c>
      <c r="R76" s="22">
        <f>IF(S76="",0,(($S$6-S76+1)/$S$6)*100)</f>
        <v>0</v>
      </c>
      <c r="S76" s="5">
        <v>59</v>
      </c>
      <c r="T76" s="22">
        <f>IF(U76="",0,(($U$6-U76+1)/$U$6)*100)</f>
        <v>0</v>
      </c>
      <c r="U76" s="5">
        <v>17</v>
      </c>
      <c r="V76" s="22">
        <f>IF(W76="",0,(($W$6-W76+1)/$W$6)*100)</f>
        <v>0</v>
      </c>
      <c r="W76" s="5">
        <v>21</v>
      </c>
      <c r="X76" s="22">
        <f>IF(Y76="",0,(($Y$6-Y76+1)/$Y$6)*100)</f>
        <v>25.925925925925924</v>
      </c>
      <c r="Y76" s="5">
        <v>21</v>
      </c>
      <c r="Z76" s="13">
        <f>D76+F76+H76+J76+L76+N76+P76+R76+T76+V76+X76</f>
        <v>25.925925925925924</v>
      </c>
      <c r="AA76" s="4">
        <f>D76+F76+J76+X76</f>
        <v>25.925925925925924</v>
      </c>
      <c r="AB76" s="5">
        <v>69</v>
      </c>
    </row>
    <row r="77" spans="1:28" ht="11.25">
      <c r="A77" s="18" t="s">
        <v>177</v>
      </c>
      <c r="B77" s="18" t="s">
        <v>272</v>
      </c>
      <c r="C77" s="5">
        <v>290</v>
      </c>
      <c r="D77" s="22">
        <f>IF(E77="",0,(($E$6-E77+1)/$E$6)*100)</f>
        <v>0</v>
      </c>
      <c r="E77" s="5">
        <v>20</v>
      </c>
      <c r="F77" s="22">
        <f>IF(G77="",0,(($G$6-G77+1)/$G$6)*100)</f>
        <v>0</v>
      </c>
      <c r="G77" s="5">
        <v>19</v>
      </c>
      <c r="H77" s="22">
        <f>IF(I77="",0,(($I$6-I77+1)/$I$6)*100)</f>
        <v>0</v>
      </c>
      <c r="I77" s="5">
        <v>12</v>
      </c>
      <c r="J77" s="22">
        <f>IF(K77="",0,(($K$6-K77+1)/$K$6)*100)</f>
        <v>25</v>
      </c>
      <c r="K77" s="5">
        <v>13</v>
      </c>
      <c r="L77" s="22">
        <f>IF(M77="",0,(($M$6-M77+1)/$M$6)*100)</f>
        <v>0</v>
      </c>
      <c r="M77" s="5">
        <v>17</v>
      </c>
      <c r="N77" s="22">
        <f>IF(O77="",0,(($O$6-O77+1)/$O$6)*100)</f>
        <v>0</v>
      </c>
      <c r="O77" s="7">
        <v>14</v>
      </c>
      <c r="P77" s="22">
        <f>IF(Q77="",0,(($Q$6-Q77+1)/$Q$6)*100)</f>
        <v>0</v>
      </c>
      <c r="Q77" s="5">
        <v>6</v>
      </c>
      <c r="R77" s="22">
        <f>IF(S77="",0,(($S$6-S77+1)/$S$6)*100)</f>
        <v>0</v>
      </c>
      <c r="S77" s="5">
        <v>59</v>
      </c>
      <c r="T77" s="22">
        <f>IF(U77="",0,(($U$6-U77+1)/$U$6)*100)</f>
        <v>0</v>
      </c>
      <c r="U77" s="5">
        <v>17</v>
      </c>
      <c r="V77" s="22">
        <f>IF(W77="",0,(($W$6-W77+1)/$W$6)*100)</f>
        <v>0</v>
      </c>
      <c r="W77" s="5">
        <v>21</v>
      </c>
      <c r="X77" s="22">
        <f>IF(Y77="",0,(($Y$6-Y77+1)/$Y$6)*100)</f>
        <v>0</v>
      </c>
      <c r="Y77" s="5">
        <v>28</v>
      </c>
      <c r="Z77" s="13">
        <f>D77+F77+H77+J77+L77+N77+P77+R77+T77+V77+X77</f>
        <v>25</v>
      </c>
      <c r="AA77" s="4">
        <f>D77+F77+J77+N77</f>
        <v>25</v>
      </c>
      <c r="AB77" s="5">
        <v>70</v>
      </c>
    </row>
    <row r="78" spans="1:28" ht="11.25">
      <c r="A78" s="5" t="s">
        <v>291</v>
      </c>
      <c r="B78" s="19" t="s">
        <v>251</v>
      </c>
      <c r="C78" s="5">
        <v>127</v>
      </c>
      <c r="D78" s="22">
        <f>IF(E78="",0,(($E$6-E78+1)/$E$6)*100)</f>
        <v>0</v>
      </c>
      <c r="E78" s="5">
        <v>20</v>
      </c>
      <c r="F78" s="22">
        <f>IF(G78="",0,(($G$6-G78+1)/$G$6)*100)</f>
        <v>0</v>
      </c>
      <c r="G78" s="5">
        <v>19</v>
      </c>
      <c r="H78" s="22">
        <f>IF(I78="",0,(($I$6-I78+1)/$I$6)*100)</f>
        <v>0</v>
      </c>
      <c r="I78" s="5">
        <v>12</v>
      </c>
      <c r="J78" s="22">
        <f>IF(K78="",0,(($K$6-K78+1)/$K$6)*100)</f>
        <v>0</v>
      </c>
      <c r="K78" s="5">
        <v>17</v>
      </c>
      <c r="L78" s="22">
        <f>IF(M78="",0,(($M$6-M78+1)/$M$6)*100)</f>
        <v>0</v>
      </c>
      <c r="M78" s="5">
        <v>17</v>
      </c>
      <c r="N78" s="22">
        <f>IF(O78="",0,(($O$6-O78+1)/$O$6)*100)</f>
        <v>0</v>
      </c>
      <c r="O78" s="5">
        <v>14</v>
      </c>
      <c r="P78" s="22">
        <f>IF(Q78="",0,(($Q$6-Q78+1)/$Q$6)*100)</f>
        <v>0</v>
      </c>
      <c r="Q78" s="5">
        <v>6</v>
      </c>
      <c r="R78" s="22">
        <f>IF(S78="",0,(($S$6-S78+1)/$S$6)*100)</f>
        <v>1.7241379310344827</v>
      </c>
      <c r="S78" s="5">
        <v>58</v>
      </c>
      <c r="T78" s="22">
        <f>IF(U78="",0,(($U$6-U78+1)/$U$6)*100)</f>
        <v>0</v>
      </c>
      <c r="U78" s="5">
        <v>17</v>
      </c>
      <c r="V78" s="22">
        <f>IF(W78="",0,(($W$6-W78+1)/$W$6)*100)</f>
        <v>25</v>
      </c>
      <c r="W78" s="5">
        <v>16</v>
      </c>
      <c r="X78" s="22">
        <f>IF(Y78="",0,(($Y$6-Y78+1)/$Y$6)*100)</f>
        <v>0</v>
      </c>
      <c r="Y78" s="5">
        <v>28</v>
      </c>
      <c r="Z78" s="13">
        <f>D78+F78+H78+J78+L78+N78+P78+R78+T78+V78+X78</f>
        <v>26.724137931034484</v>
      </c>
      <c r="AA78" s="4">
        <f>D78+F78+J78+V78</f>
        <v>25</v>
      </c>
      <c r="AB78" s="5">
        <v>71</v>
      </c>
    </row>
    <row r="79" spans="1:28" ht="11.25">
      <c r="A79" s="18" t="s">
        <v>240</v>
      </c>
      <c r="B79" s="18" t="s">
        <v>269</v>
      </c>
      <c r="C79" s="18">
        <v>74</v>
      </c>
      <c r="D79" s="22">
        <f>IF(E79="",0,(($E$6-E79+1)/$E$6)*100)</f>
        <v>0</v>
      </c>
      <c r="E79" s="5">
        <v>20</v>
      </c>
      <c r="F79" s="22">
        <f>IF(G79="",0,(($G$6-G79+1)/$G$6)*100)</f>
        <v>0</v>
      </c>
      <c r="G79" s="5">
        <v>19</v>
      </c>
      <c r="H79" s="22">
        <f>IF(I79="",0,(($I$6-I79+1)/$I$6)*100)</f>
        <v>0</v>
      </c>
      <c r="I79" s="5">
        <v>12</v>
      </c>
      <c r="J79" s="22">
        <f>IF(K79="",0,(($K$6-K79+1)/$K$6)*100)</f>
        <v>0</v>
      </c>
      <c r="K79" s="5">
        <v>17</v>
      </c>
      <c r="L79" s="22">
        <f>IF(M79="",0,(($M$6-M79+1)/$M$6)*100)</f>
        <v>0</v>
      </c>
      <c r="M79" s="5">
        <v>17</v>
      </c>
      <c r="N79" s="22">
        <f>IF(O79="",0,(($O$6-O79+1)/$O$6)*100)</f>
        <v>0</v>
      </c>
      <c r="O79" s="5">
        <v>14</v>
      </c>
      <c r="P79" s="22">
        <f>IF(Q79="",0,(($Q$6-Q79+1)/$Q$6)*100)</f>
        <v>0</v>
      </c>
      <c r="Q79" s="5">
        <v>6</v>
      </c>
      <c r="R79" s="22">
        <f>IF(S79="",0,(($S$6-S79+1)/$S$6)*100)</f>
        <v>24.137931034482758</v>
      </c>
      <c r="S79" s="5">
        <v>45</v>
      </c>
      <c r="T79" s="22">
        <f>IF(U79="",0,(($U$6-U79+1)/$U$6)*100)</f>
        <v>0</v>
      </c>
      <c r="U79" s="5">
        <v>17</v>
      </c>
      <c r="V79" s="22">
        <f>IF(W79="",0,(($W$6-W79+1)/$W$6)*100)</f>
        <v>0</v>
      </c>
      <c r="W79" s="5">
        <v>21</v>
      </c>
      <c r="X79" s="22">
        <f>IF(Y79="",0,(($Y$6-Y79+1)/$Y$6)*100)</f>
        <v>0</v>
      </c>
      <c r="Y79" s="5">
        <v>28</v>
      </c>
      <c r="Z79" s="13">
        <f>D79+F79+H79+J79+L79+N79+P79+R79+T79+V79+X79</f>
        <v>24.137931034482758</v>
      </c>
      <c r="AA79" s="4">
        <f>D79+F79+L79+R79</f>
        <v>24.137931034482758</v>
      </c>
      <c r="AB79" s="5">
        <v>72</v>
      </c>
    </row>
    <row r="80" spans="1:28" ht="11.25">
      <c r="A80" s="18" t="s">
        <v>131</v>
      </c>
      <c r="B80" s="18" t="s">
        <v>276</v>
      </c>
      <c r="C80" s="18">
        <v>295</v>
      </c>
      <c r="D80" s="22">
        <f>IF(E80="",0,(($E$6-E80+1)/$E$6)*100)</f>
        <v>0</v>
      </c>
      <c r="E80" s="5">
        <v>20</v>
      </c>
      <c r="F80" s="22">
        <f>IF(G80="",0,(($G$6-G80+1)/$G$6)*100)</f>
        <v>22.22222222222222</v>
      </c>
      <c r="G80" s="5">
        <v>15</v>
      </c>
      <c r="H80" s="22">
        <f>IF(I80="",0,(($I$6-I80+1)/$I$6)*100)</f>
        <v>9.090909090909092</v>
      </c>
      <c r="I80" s="5">
        <v>11</v>
      </c>
      <c r="J80" s="22">
        <f>IF(K80="",0,(($K$6-K80+1)/$K$6)*100)</f>
        <v>0</v>
      </c>
      <c r="K80" s="5">
        <v>17</v>
      </c>
      <c r="L80" s="22">
        <f>IF(M80="",0,(($M$6-M80+1)/$M$6)*100)</f>
        <v>0</v>
      </c>
      <c r="M80" s="5">
        <v>17</v>
      </c>
      <c r="N80" s="22">
        <f>IF(O80="",0,(($O$6-O80+1)/$O$6)*100)</f>
        <v>0</v>
      </c>
      <c r="O80" s="7">
        <v>14</v>
      </c>
      <c r="P80" s="22">
        <f>IF(Q80="",0,(($Q$6-Q80+1)/$Q$6)*100)</f>
        <v>0</v>
      </c>
      <c r="Q80" s="5">
        <v>6</v>
      </c>
      <c r="R80" s="22">
        <f>IF(S80="",0,(($S$6-S80+1)/$S$6)*100)</f>
        <v>0</v>
      </c>
      <c r="S80" s="5">
        <v>59</v>
      </c>
      <c r="T80" s="22">
        <f>IF(U80="",0,(($U$6-U80+1)/$U$6)*100)</f>
        <v>0</v>
      </c>
      <c r="U80" s="5">
        <v>17</v>
      </c>
      <c r="V80" s="22">
        <f>IF(W80="",0,(($W$6-W80+1)/$W$6)*100)</f>
        <v>0</v>
      </c>
      <c r="W80" s="5">
        <v>21</v>
      </c>
      <c r="X80" s="22">
        <f>IF(Y80="",0,(($Y$6-Y80+1)/$Y$6)*100)</f>
        <v>0</v>
      </c>
      <c r="Y80" s="5">
        <v>28</v>
      </c>
      <c r="Z80" s="13">
        <f>D80+F80+H80+J80+L80+N80+P80+R80+T80+V80+X80</f>
        <v>31.313131313131315</v>
      </c>
      <c r="AA80" s="4">
        <f>D80+F80+L80+R80</f>
        <v>22.22222222222222</v>
      </c>
      <c r="AB80" s="5">
        <v>73</v>
      </c>
    </row>
    <row r="81" spans="1:28" ht="11.25">
      <c r="A81" s="18" t="s">
        <v>287</v>
      </c>
      <c r="B81" s="18" t="s">
        <v>250</v>
      </c>
      <c r="C81" s="18">
        <v>80</v>
      </c>
      <c r="D81" s="22">
        <f>IF(E81="",0,(($E$6-E81+1)/$E$6)*100)</f>
        <v>0</v>
      </c>
      <c r="E81" s="5">
        <v>20</v>
      </c>
      <c r="F81" s="22">
        <f>IF(G81="",0,(($G$6-G81+1)/$G$6)*100)</f>
        <v>0</v>
      </c>
      <c r="G81" s="5">
        <v>19</v>
      </c>
      <c r="H81" s="22">
        <f>IF(I81="",0,(($I$6-I81+1)/$I$6)*100)</f>
        <v>0</v>
      </c>
      <c r="I81" s="5">
        <v>12</v>
      </c>
      <c r="J81" s="22">
        <f>IF(K81="",0,(($K$6-K81+1)/$K$6)*100)</f>
        <v>0</v>
      </c>
      <c r="K81" s="5">
        <v>17</v>
      </c>
      <c r="L81" s="22">
        <f>IF(M81="",0,(($M$6-M81+1)/$M$6)*100)</f>
        <v>0</v>
      </c>
      <c r="M81" s="5">
        <v>17</v>
      </c>
      <c r="N81" s="22">
        <f>IF(O81="",0,(($O$6-O81+1)/$O$6)*100)</f>
        <v>0</v>
      </c>
      <c r="O81" s="5">
        <v>14</v>
      </c>
      <c r="P81" s="22">
        <f>IF(Q81="",0,(($Q$6-Q81+1)/$Q$6)*100)</f>
        <v>0</v>
      </c>
      <c r="Q81" s="5">
        <v>6</v>
      </c>
      <c r="R81" s="22">
        <f>IF(S81="",0,(($S$6-S81+1)/$S$6)*100)</f>
        <v>0</v>
      </c>
      <c r="S81" s="5">
        <v>59</v>
      </c>
      <c r="T81" s="22">
        <f>IF(U81="",0,(($U$6-U81+1)/$U$6)*100)</f>
        <v>6.25</v>
      </c>
      <c r="U81" s="5">
        <v>16</v>
      </c>
      <c r="V81" s="22">
        <f>IF(W81="",0,(($W$6-W81+1)/$W$6)*100)</f>
        <v>15</v>
      </c>
      <c r="W81" s="5">
        <v>18</v>
      </c>
      <c r="X81" s="22">
        <f>IF(Y81="",0,(($Y$6-Y81+1)/$Y$6)*100)</f>
        <v>7.4074074074074066</v>
      </c>
      <c r="Y81" s="5">
        <v>26</v>
      </c>
      <c r="Z81" s="13">
        <f>D81+F81+H81+J81+L81+N81+P81+R81+T81+V81+X81</f>
        <v>28.657407407407405</v>
      </c>
      <c r="AA81" s="4">
        <f>T81+F81+J81+V81</f>
        <v>21.25</v>
      </c>
      <c r="AB81" s="5">
        <v>74</v>
      </c>
    </row>
    <row r="82" spans="1:28" ht="11.25">
      <c r="A82" s="18" t="s">
        <v>91</v>
      </c>
      <c r="B82" s="18" t="s">
        <v>255</v>
      </c>
      <c r="C82" s="18">
        <v>33</v>
      </c>
      <c r="D82" s="22">
        <f>IF(E82="",0,(($E$6-E82+1)/$E$6)*100)</f>
        <v>21.052631578947366</v>
      </c>
      <c r="E82" s="5">
        <v>16</v>
      </c>
      <c r="F82" s="22">
        <f>IF(G82="",0,(($G$6-G82+1)/$G$6)*100)</f>
        <v>0</v>
      </c>
      <c r="G82" s="5">
        <v>19</v>
      </c>
      <c r="H82" s="22">
        <f>IF(I82="",0,(($I$6-I82+1)/$I$6)*100)</f>
        <v>0</v>
      </c>
      <c r="I82" s="5">
        <v>12</v>
      </c>
      <c r="J82" s="22">
        <f>IF(K82="",0,(($K$6-K82+1)/$K$6)*100)</f>
        <v>0</v>
      </c>
      <c r="K82" s="5">
        <v>17</v>
      </c>
      <c r="L82" s="22">
        <f>IF(M82="",0,(($M$6-M82+1)/$M$6)*100)</f>
        <v>0</v>
      </c>
      <c r="M82" s="5">
        <v>17</v>
      </c>
      <c r="N82" s="22">
        <f>IF(O82="",0,(($O$6-O82+1)/$O$6)*100)</f>
        <v>0</v>
      </c>
      <c r="O82" s="7">
        <v>14</v>
      </c>
      <c r="P82" s="22">
        <f>IF(Q82="",0,(($Q$6-Q82+1)/$Q$6)*100)</f>
        <v>0</v>
      </c>
      <c r="Q82" s="5">
        <v>6</v>
      </c>
      <c r="R82" s="22">
        <f>IF(S82="",0,(($S$6-S82+1)/$S$6)*100)</f>
        <v>0</v>
      </c>
      <c r="S82" s="5">
        <v>59</v>
      </c>
      <c r="T82" s="22">
        <f>IF(U82="",0,(($U$6-U82+1)/$U$6)*100)</f>
        <v>0</v>
      </c>
      <c r="U82" s="5">
        <v>17</v>
      </c>
      <c r="V82" s="22">
        <f>IF(W82="",0,(($W$6-W82+1)/$W$6)*100)</f>
        <v>0</v>
      </c>
      <c r="W82" s="5">
        <v>21</v>
      </c>
      <c r="X82" s="22">
        <f>IF(Y82="",0,(($Y$6-Y82+1)/$Y$6)*100)</f>
        <v>0</v>
      </c>
      <c r="Y82" s="5">
        <v>28</v>
      </c>
      <c r="Z82" s="13">
        <f>D82+F82+H82+J82+L82+N82+P82+R82+T82+V82+X82</f>
        <v>21.052631578947366</v>
      </c>
      <c r="AA82" s="4">
        <f>D82+F82+L82+R82</f>
        <v>21.052631578947366</v>
      </c>
      <c r="AB82" s="5">
        <v>75</v>
      </c>
    </row>
    <row r="83" spans="1:29" ht="11.25">
      <c r="A83" s="32" t="s">
        <v>294</v>
      </c>
      <c r="B83" s="18" t="s">
        <v>256</v>
      </c>
      <c r="C83" s="5">
        <v>304</v>
      </c>
      <c r="D83" s="22">
        <f>IF(E83="",0,(($E$6-E83+1)/$E$6)*100)</f>
        <v>0</v>
      </c>
      <c r="E83" s="5">
        <v>20</v>
      </c>
      <c r="F83" s="22">
        <f>IF(G83="",0,(($G$6-G83+1)/$G$6)*100)</f>
        <v>0</v>
      </c>
      <c r="G83" s="5">
        <v>19</v>
      </c>
      <c r="H83" s="22">
        <f>IF(I83="",0,(($I$6-I83+1)/$I$6)*100)</f>
        <v>0</v>
      </c>
      <c r="I83" s="5">
        <v>12</v>
      </c>
      <c r="J83" s="22">
        <f>IF(K83="",0,(($K$6-K83+1)/$K$6)*100)</f>
        <v>0</v>
      </c>
      <c r="K83" s="5">
        <v>17</v>
      </c>
      <c r="L83" s="22">
        <f>IF(M83="",0,(($M$6-M83+1)/$M$6)*100)</f>
        <v>0</v>
      </c>
      <c r="M83" s="5">
        <v>17</v>
      </c>
      <c r="N83" s="22">
        <f>IF(O83="",0,(($O$6-O83+1)/$O$6)*100)</f>
        <v>0</v>
      </c>
      <c r="O83" s="5">
        <v>14</v>
      </c>
      <c r="P83" s="22">
        <f>IF(Q83="",0,(($Q$6-Q83+1)/$Q$6)*100)</f>
        <v>0</v>
      </c>
      <c r="Q83" s="5">
        <v>6</v>
      </c>
      <c r="R83" s="22">
        <f>IF(S83="",0,(($S$6-S83+1)/$S$6)*100)</f>
        <v>0</v>
      </c>
      <c r="S83" s="5">
        <v>59</v>
      </c>
      <c r="T83" s="22">
        <f>IF(U83="",0,(($U$6-U83+1)/$U$6)*100)</f>
        <v>0</v>
      </c>
      <c r="U83" s="5">
        <v>17</v>
      </c>
      <c r="V83" s="22">
        <f>IF(W83="",0,(($W$6-W83+1)/$W$6)*100)</f>
        <v>0</v>
      </c>
      <c r="W83" s="5">
        <v>21</v>
      </c>
      <c r="X83" s="22">
        <f>IF(Y83="",0,(($Y$6-Y83+1)/$Y$6)*100)</f>
        <v>18.51851851851852</v>
      </c>
      <c r="Y83" s="5">
        <v>23</v>
      </c>
      <c r="Z83" s="13">
        <f>D83+F83+H83+J83+L83+N83+P83+R83+T83+V83+X83</f>
        <v>18.51851851851852</v>
      </c>
      <c r="AA83" s="4">
        <f>D83+F83+J83+X83</f>
        <v>18.51851851851852</v>
      </c>
      <c r="AB83" s="5">
        <v>76</v>
      </c>
      <c r="AC83" s="14"/>
    </row>
    <row r="84" spans="1:29" ht="11.25">
      <c r="A84" s="18" t="s">
        <v>93</v>
      </c>
      <c r="B84" s="18" t="s">
        <v>278</v>
      </c>
      <c r="C84" s="18">
        <v>510</v>
      </c>
      <c r="D84" s="22">
        <f>IF(E84="",0,(($E$6-E84+1)/$E$6)*100)</f>
        <v>10.526315789473683</v>
      </c>
      <c r="E84" s="5">
        <v>18</v>
      </c>
      <c r="F84" s="22">
        <f>IF(G84="",0,(($G$6-G84+1)/$G$6)*100)</f>
        <v>0</v>
      </c>
      <c r="G84" s="5">
        <v>19</v>
      </c>
      <c r="H84" s="22">
        <f>IF(I84="",0,(($I$6-I84+1)/$I$6)*100)</f>
        <v>0</v>
      </c>
      <c r="I84" s="5">
        <v>12</v>
      </c>
      <c r="J84" s="22">
        <f>IF(K84="",0,(($K$6-K84+1)/$K$6)*100)</f>
        <v>0</v>
      </c>
      <c r="K84" s="5">
        <v>17</v>
      </c>
      <c r="L84" s="22">
        <f>IF(M84="",0,(($M$6-M84+1)/$M$6)*100)</f>
        <v>0</v>
      </c>
      <c r="M84" s="5">
        <v>17</v>
      </c>
      <c r="N84" s="22">
        <f>IF(O84="",0,(($O$6-O84+1)/$O$6)*100)</f>
        <v>7.6923076923076925</v>
      </c>
      <c r="O84" s="7">
        <v>13</v>
      </c>
      <c r="P84" s="22">
        <f>IF(Q84="",0,(($Q$6-Q84+1)/$Q$6)*100)</f>
        <v>0</v>
      </c>
      <c r="Q84" s="5">
        <v>6</v>
      </c>
      <c r="R84" s="22">
        <f>IF(S84="",0,(($S$6-S84+1)/$S$6)*100)</f>
        <v>0</v>
      </c>
      <c r="S84" s="5">
        <v>59</v>
      </c>
      <c r="T84" s="22">
        <f>IF(U84="",0,(($U$6-U84+1)/$U$6)*100)</f>
        <v>0</v>
      </c>
      <c r="U84" s="5">
        <v>17</v>
      </c>
      <c r="V84" s="22">
        <f>IF(W84="",0,(($W$6-W84+1)/$W$6)*100)</f>
        <v>0</v>
      </c>
      <c r="W84" s="5">
        <v>21</v>
      </c>
      <c r="X84" s="22">
        <f>IF(Y84="",0,(($Y$6-Y84+1)/$Y$6)*100)</f>
        <v>0</v>
      </c>
      <c r="Y84" s="5">
        <v>28</v>
      </c>
      <c r="Z84" s="13">
        <f>D84+F84+H84+J84+L84+N84+P84+R84+T84+V84+X84</f>
        <v>18.218623481781375</v>
      </c>
      <c r="AA84" s="4">
        <f>D84+F84+N84+R84</f>
        <v>18.218623481781375</v>
      </c>
      <c r="AB84" s="5">
        <v>77</v>
      </c>
      <c r="AC84" s="14"/>
    </row>
    <row r="85" spans="1:28" ht="11.25">
      <c r="A85" s="18" t="s">
        <v>280</v>
      </c>
      <c r="B85" s="18" t="s">
        <v>250</v>
      </c>
      <c r="C85" s="18">
        <v>213</v>
      </c>
      <c r="D85" s="22">
        <f>IF(E85="",0,(($E$6-E85+1)/$E$6)*100)</f>
        <v>0</v>
      </c>
      <c r="E85" s="5">
        <v>20</v>
      </c>
      <c r="F85" s="22">
        <f>IF(G85="",0,(($G$6-G85+1)/$G$6)*100)</f>
        <v>0</v>
      </c>
      <c r="G85" s="5">
        <v>19</v>
      </c>
      <c r="H85" s="22">
        <f>IF(I85="",0,(($I$6-I85+1)/$I$6)*100)</f>
        <v>0</v>
      </c>
      <c r="I85" s="5">
        <v>12</v>
      </c>
      <c r="J85" s="22">
        <f>IF(K85="",0,(($K$6-K85+1)/$K$6)*100)</f>
        <v>0</v>
      </c>
      <c r="K85" s="5">
        <v>17</v>
      </c>
      <c r="L85" s="22">
        <f>IF(M85="",0,(($M$6-M85+1)/$M$6)*100)</f>
        <v>0</v>
      </c>
      <c r="M85" s="5">
        <v>17</v>
      </c>
      <c r="N85" s="22">
        <f>IF(O85="",0,(($O$6-O85+1)/$O$6)*100)</f>
        <v>0</v>
      </c>
      <c r="O85" s="5">
        <v>14</v>
      </c>
      <c r="P85" s="22">
        <f>IF(Q85="",0,(($Q$6-Q85+1)/$Q$6)*100)</f>
        <v>0</v>
      </c>
      <c r="Q85" s="5">
        <v>6</v>
      </c>
      <c r="R85" s="22">
        <f>IF(S85="",0,(($S$6-S85+1)/$S$6)*100)</f>
        <v>0</v>
      </c>
      <c r="S85" s="5">
        <v>59</v>
      </c>
      <c r="T85" s="22">
        <f>IF(U85="",0,(($U$6-U85+1)/$U$6)*100)</f>
        <v>12.5</v>
      </c>
      <c r="U85" s="5">
        <v>15</v>
      </c>
      <c r="V85" s="22">
        <f>IF(W85="",0,(($W$6-W85+1)/$W$6)*100)</f>
        <v>5</v>
      </c>
      <c r="W85" s="5">
        <v>20</v>
      </c>
      <c r="X85" s="22">
        <f>IF(Y85="",0,(($Y$6-Y85+1)/$Y$6)*100)</f>
        <v>0</v>
      </c>
      <c r="Y85" s="5">
        <v>28</v>
      </c>
      <c r="Z85" s="13">
        <f>D85+F85+H85+J85+L85+N85+P85+R85+T85+V85+X85</f>
        <v>17.5</v>
      </c>
      <c r="AA85" s="4">
        <f>D85+F85+V85+T85</f>
        <v>17.5</v>
      </c>
      <c r="AB85" s="5">
        <v>78</v>
      </c>
    </row>
    <row r="86" spans="1:28" ht="11.25">
      <c r="A86" s="5" t="s">
        <v>242</v>
      </c>
      <c r="B86" s="18" t="s">
        <v>267</v>
      </c>
      <c r="C86" s="5">
        <v>230</v>
      </c>
      <c r="D86" s="22">
        <f>IF(E86="",0,(($E$6-E86+1)/$E$6)*100)</f>
        <v>0</v>
      </c>
      <c r="E86" s="5">
        <v>20</v>
      </c>
      <c r="F86" s="22">
        <f>IF(G86="",0,(($G$6-G86+1)/$G$6)*100)</f>
        <v>0</v>
      </c>
      <c r="G86" s="5">
        <v>19</v>
      </c>
      <c r="H86" s="22">
        <f>IF(I86="",0,(($I$6-I86+1)/$I$6)*100)</f>
        <v>0</v>
      </c>
      <c r="I86" s="5">
        <v>12</v>
      </c>
      <c r="J86" s="22">
        <f>IF(K86="",0,(($K$6-K86+1)/$K$6)*100)</f>
        <v>0</v>
      </c>
      <c r="K86" s="5">
        <v>17</v>
      </c>
      <c r="L86" s="22">
        <f>IF(M86="",0,(($M$6-M86+1)/$M$6)*100)</f>
        <v>0</v>
      </c>
      <c r="M86" s="5">
        <v>17</v>
      </c>
      <c r="N86" s="22">
        <f>IF(O86="",0,(($O$6-O86+1)/$O$6)*100)</f>
        <v>0</v>
      </c>
      <c r="O86" s="5">
        <v>14</v>
      </c>
      <c r="P86" s="22">
        <f>IF(Q86="",0,(($Q$6-Q86+1)/$Q$6)*100)</f>
        <v>0</v>
      </c>
      <c r="Q86" s="5">
        <v>6</v>
      </c>
      <c r="R86" s="22">
        <f>IF(S86="",0,(($S$6-S86+1)/$S$6)*100)</f>
        <v>17.24137931034483</v>
      </c>
      <c r="S86" s="5">
        <v>49</v>
      </c>
      <c r="T86" s="22">
        <f>IF(U86="",0,(($U$6-U86+1)/$U$6)*100)</f>
        <v>0</v>
      </c>
      <c r="U86" s="5">
        <v>17</v>
      </c>
      <c r="V86" s="22">
        <f>IF(W86="",0,(($W$6-W86+1)/$W$6)*100)</f>
        <v>0</v>
      </c>
      <c r="W86" s="5">
        <v>21</v>
      </c>
      <c r="X86" s="22">
        <f>IF(Y86="",0,(($Y$6-Y86+1)/$Y$6)*100)</f>
        <v>0</v>
      </c>
      <c r="Y86" s="5">
        <v>28</v>
      </c>
      <c r="Z86" s="13">
        <f>D86+F86+H86+J86+L86+N86+P86+R86+T86+V86+X86</f>
        <v>17.24137931034483</v>
      </c>
      <c r="AA86" s="4">
        <f>D86+F86+L86+R86</f>
        <v>17.24137931034483</v>
      </c>
      <c r="AB86" s="5">
        <v>79</v>
      </c>
    </row>
    <row r="87" spans="1:28" ht="11.25">
      <c r="A87" s="16" t="s">
        <v>243</v>
      </c>
      <c r="B87" s="18" t="s">
        <v>250</v>
      </c>
      <c r="C87" s="5">
        <v>376</v>
      </c>
      <c r="D87" s="22">
        <f>IF(E87="",0,(($E$6-E87+1)/$E$6)*100)</f>
        <v>0</v>
      </c>
      <c r="E87" s="5">
        <v>20</v>
      </c>
      <c r="F87" s="22">
        <f>IF(G87="",0,(($G$6-G87+1)/$G$6)*100)</f>
        <v>0</v>
      </c>
      <c r="G87" s="5">
        <v>19</v>
      </c>
      <c r="H87" s="22">
        <f>IF(I87="",0,(($I$6-I87+1)/$I$6)*100)</f>
        <v>0</v>
      </c>
      <c r="I87" s="5">
        <v>12</v>
      </c>
      <c r="J87" s="22">
        <f>IF(K87="",0,(($K$6-K87+1)/$K$6)*100)</f>
        <v>0</v>
      </c>
      <c r="K87" s="5">
        <v>17</v>
      </c>
      <c r="L87" s="22">
        <f>IF(M87="",0,(($M$6-M87+1)/$M$6)*100)</f>
        <v>0</v>
      </c>
      <c r="M87" s="5">
        <v>17</v>
      </c>
      <c r="N87" s="22">
        <f>IF(O87="",0,(($O$6-O87+1)/$O$6)*100)</f>
        <v>0</v>
      </c>
      <c r="O87" s="5">
        <v>14</v>
      </c>
      <c r="P87" s="22">
        <f>IF(Q87="",0,(($Q$6-Q87+1)/$Q$6)*100)</f>
        <v>0</v>
      </c>
      <c r="Q87" s="5">
        <v>6</v>
      </c>
      <c r="R87" s="22">
        <f>IF(S87="",0,(($S$6-S87+1)/$S$6)*100)</f>
        <v>15.517241379310345</v>
      </c>
      <c r="S87" s="5">
        <v>50</v>
      </c>
      <c r="T87" s="22">
        <f>IF(U87="",0,(($U$6-U87+1)/$U$6)*100)</f>
        <v>0</v>
      </c>
      <c r="U87" s="5">
        <v>17</v>
      </c>
      <c r="V87" s="22">
        <f>IF(W87="",0,(($W$6-W87+1)/$W$6)*100)</f>
        <v>0</v>
      </c>
      <c r="W87" s="5">
        <v>21</v>
      </c>
      <c r="X87" s="22">
        <f>IF(Y87="",0,(($Y$6-Y87+1)/$Y$6)*100)</f>
        <v>0</v>
      </c>
      <c r="Y87" s="5">
        <v>28</v>
      </c>
      <c r="Z87" s="13">
        <f>D87+F87+H87+J87+L87+N87+P87+R87+T87+V87+X87</f>
        <v>15.517241379310345</v>
      </c>
      <c r="AA87" s="4">
        <f>D87+F87+L87+R87</f>
        <v>15.517241379310345</v>
      </c>
      <c r="AB87" s="5">
        <v>80</v>
      </c>
    </row>
    <row r="88" spans="1:29" ht="11.25">
      <c r="A88" s="18" t="s">
        <v>190</v>
      </c>
      <c r="B88" s="18" t="s">
        <v>277</v>
      </c>
      <c r="C88" s="18">
        <v>449</v>
      </c>
      <c r="D88" s="22">
        <f>IF(E88="",0,(($E$6-E88+1)/$E$6)*100)</f>
        <v>0</v>
      </c>
      <c r="E88" s="5">
        <v>20</v>
      </c>
      <c r="F88" s="22">
        <f>IF(G88="",0,(($G$6-G88+1)/$G$6)*100)</f>
        <v>0</v>
      </c>
      <c r="G88" s="5">
        <v>19</v>
      </c>
      <c r="H88" s="22">
        <f>IF(I88="",0,(($I$6-I88+1)/$I$6)*100)</f>
        <v>0</v>
      </c>
      <c r="I88" s="5">
        <v>12</v>
      </c>
      <c r="J88" s="22">
        <f>IF(K88="",0,(($K$6-K88+1)/$K$6)*100)</f>
        <v>0</v>
      </c>
      <c r="K88" s="5">
        <v>17</v>
      </c>
      <c r="L88" s="22">
        <f>IF(M88="",0,(($M$6-M88+1)/$M$6)*100)</f>
        <v>12.5</v>
      </c>
      <c r="M88" s="5">
        <v>15</v>
      </c>
      <c r="N88" s="22">
        <f>IF(O88="",0,(($O$6-O88+1)/$O$6)*100)</f>
        <v>0</v>
      </c>
      <c r="O88" s="5">
        <v>14</v>
      </c>
      <c r="P88" s="22">
        <f>IF(Q88="",0,(($Q$6-Q88+1)/$Q$6)*100)</f>
        <v>0</v>
      </c>
      <c r="Q88" s="5">
        <v>6</v>
      </c>
      <c r="R88" s="22">
        <f>IF(S88="",0,(($S$6-S88+1)/$S$6)*100)</f>
        <v>0</v>
      </c>
      <c r="S88" s="5">
        <v>59</v>
      </c>
      <c r="T88" s="22">
        <f>IF(U88="",0,(($U$6-U88+1)/$U$6)*100)</f>
        <v>0</v>
      </c>
      <c r="U88" s="5">
        <v>17</v>
      </c>
      <c r="V88" s="22">
        <f>IF(W88="",0,(($W$6-W88+1)/$W$6)*100)</f>
        <v>0</v>
      </c>
      <c r="W88" s="5">
        <v>21</v>
      </c>
      <c r="X88" s="22">
        <f>IF(Y88="",0,(($Y$6-Y88+1)/$Y$6)*100)</f>
        <v>0</v>
      </c>
      <c r="Y88" s="5">
        <v>28</v>
      </c>
      <c r="Z88" s="13">
        <f>D88+F88+H88+J88+L88+N88+P88+R88+T88+V88+X88</f>
        <v>12.5</v>
      </c>
      <c r="AA88" s="4">
        <f>D88+F88+L88+R88</f>
        <v>12.5</v>
      </c>
      <c r="AB88" s="5">
        <v>81</v>
      </c>
      <c r="AC88" s="14"/>
    </row>
    <row r="89" spans="1:29" ht="11.25">
      <c r="A89" s="18" t="s">
        <v>133</v>
      </c>
      <c r="B89" s="18" t="s">
        <v>252</v>
      </c>
      <c r="C89" s="18">
        <v>375</v>
      </c>
      <c r="D89" s="22">
        <f>IF(E89="",0,(($E$6-E89+1)/$E$6)*100)</f>
        <v>0</v>
      </c>
      <c r="E89" s="5">
        <v>20</v>
      </c>
      <c r="F89" s="22">
        <f>IF(G89="",0,(($G$6-G89+1)/$G$6)*100)</f>
        <v>5.555555555555555</v>
      </c>
      <c r="G89" s="7">
        <v>18</v>
      </c>
      <c r="H89" s="22">
        <f>IF(I89="",0,(($I$6-I89+1)/$I$6)*100)</f>
        <v>0</v>
      </c>
      <c r="I89" s="5">
        <v>12</v>
      </c>
      <c r="J89" s="22">
        <f>IF(K89="",0,(($K$6-K89+1)/$K$6)*100)</f>
        <v>0</v>
      </c>
      <c r="K89" s="5">
        <v>17</v>
      </c>
      <c r="L89" s="22">
        <f>IF(M89="",0,(($M$6-M89+1)/$M$6)*100)</f>
        <v>0</v>
      </c>
      <c r="M89" s="5">
        <v>17</v>
      </c>
      <c r="N89" s="22">
        <f>IF(O89="",0,(($O$6-O89+1)/$O$6)*100)</f>
        <v>0</v>
      </c>
      <c r="O89" s="7">
        <v>14</v>
      </c>
      <c r="P89" s="22">
        <f>IF(Q89="",0,(($Q$6-Q89+1)/$Q$6)*100)</f>
        <v>0</v>
      </c>
      <c r="Q89" s="5">
        <v>6</v>
      </c>
      <c r="R89" s="22">
        <f>IF(S89="",0,(($S$6-S89+1)/$S$6)*100)</f>
        <v>6.896551724137931</v>
      </c>
      <c r="S89" s="5">
        <v>55</v>
      </c>
      <c r="T89" s="22">
        <f>IF(U89="",0,(($U$6-U89+1)/$U$6)*100)</f>
        <v>0</v>
      </c>
      <c r="U89" s="5">
        <v>17</v>
      </c>
      <c r="V89" s="22">
        <f>IF(W89="",0,(($W$6-W89+1)/$W$6)*100)</f>
        <v>0</v>
      </c>
      <c r="W89" s="5">
        <v>21</v>
      </c>
      <c r="X89" s="22">
        <f>IF(Y89="",0,(($Y$6-Y89+1)/$Y$6)*100)</f>
        <v>0</v>
      </c>
      <c r="Y89" s="5">
        <v>28</v>
      </c>
      <c r="Z89" s="13">
        <f>D89+F89+H89+J89+L89+N89+P89+R89+T89+V89+X89</f>
        <v>12.452107279693486</v>
      </c>
      <c r="AA89" s="4">
        <f>D89+F89+L89+R89</f>
        <v>12.452107279693486</v>
      </c>
      <c r="AB89" s="5">
        <v>82</v>
      </c>
      <c r="AC89" s="14"/>
    </row>
    <row r="90" spans="1:28" ht="11.25">
      <c r="A90" s="17" t="s">
        <v>245</v>
      </c>
      <c r="B90" s="18" t="s">
        <v>267</v>
      </c>
      <c r="C90" s="5">
        <v>230</v>
      </c>
      <c r="D90" s="22">
        <f>IF(E90="",0,(($E$6-E90+1)/$E$6)*100)</f>
        <v>0</v>
      </c>
      <c r="E90" s="5">
        <v>20</v>
      </c>
      <c r="F90" s="22">
        <f>IF(G90="",0,(($G$6-G90+1)/$G$6)*100)</f>
        <v>0</v>
      </c>
      <c r="G90" s="5">
        <v>19</v>
      </c>
      <c r="H90" s="22">
        <f>IF(I90="",0,(($I$6-I90+1)/$I$6)*100)</f>
        <v>0</v>
      </c>
      <c r="I90" s="5">
        <v>12</v>
      </c>
      <c r="J90" s="22">
        <f>IF(K90="",0,(($K$6-K90+1)/$K$6)*100)</f>
        <v>0</v>
      </c>
      <c r="K90" s="5">
        <v>17</v>
      </c>
      <c r="L90" s="22">
        <f>IF(M90="",0,(($M$6-M90+1)/$M$6)*100)</f>
        <v>0</v>
      </c>
      <c r="M90" s="5">
        <v>17</v>
      </c>
      <c r="N90" s="22">
        <f>IF(O90="",0,(($O$6-O90+1)/$O$6)*100)</f>
        <v>0</v>
      </c>
      <c r="O90" s="5">
        <v>14</v>
      </c>
      <c r="P90" s="22">
        <f>IF(Q90="",0,(($Q$6-Q90+1)/$Q$6)*100)</f>
        <v>0</v>
      </c>
      <c r="Q90" s="5">
        <v>6</v>
      </c>
      <c r="R90" s="22">
        <f>IF(S90="",0,(($S$6-S90+1)/$S$6)*100)</f>
        <v>8.620689655172415</v>
      </c>
      <c r="S90" s="5">
        <v>54</v>
      </c>
      <c r="T90" s="22">
        <f>IF(U90="",0,(($U$6-U90+1)/$U$6)*100)</f>
        <v>0</v>
      </c>
      <c r="U90" s="5">
        <v>17</v>
      </c>
      <c r="V90" s="22">
        <f>IF(W90="",0,(($W$6-W90+1)/$W$6)*100)</f>
        <v>0</v>
      </c>
      <c r="W90" s="5">
        <v>21</v>
      </c>
      <c r="X90" s="22">
        <f>IF(Y90="",0,(($Y$6-Y90+1)/$Y$6)*100)</f>
        <v>0</v>
      </c>
      <c r="Y90" s="5">
        <v>28</v>
      </c>
      <c r="Z90" s="13">
        <f>D90+F90+H90+J90+L90+N90+P90+R90+T90+V90+X90</f>
        <v>8.620689655172415</v>
      </c>
      <c r="AA90" s="4">
        <f>D90+F90+L90+R90</f>
        <v>8.620689655172415</v>
      </c>
      <c r="AB90" s="5">
        <v>83</v>
      </c>
    </row>
    <row r="91" spans="1:29" ht="11.25">
      <c r="A91" s="30" t="s">
        <v>246</v>
      </c>
      <c r="B91" s="18" t="s">
        <v>253</v>
      </c>
      <c r="C91" s="5">
        <v>61</v>
      </c>
      <c r="D91" s="22">
        <f>IF(E91="",0,(($E$6-E91+1)/$E$6)*100)</f>
        <v>0</v>
      </c>
      <c r="E91" s="5">
        <v>20</v>
      </c>
      <c r="F91" s="22">
        <f>IF(G91="",0,(($G$6-G91+1)/$G$6)*100)</f>
        <v>0</v>
      </c>
      <c r="G91" s="5">
        <v>19</v>
      </c>
      <c r="H91" s="22">
        <f>IF(I91="",0,(($I$6-I91+1)/$I$6)*100)</f>
        <v>0</v>
      </c>
      <c r="I91" s="5">
        <v>12</v>
      </c>
      <c r="J91" s="22">
        <f>IF(K91="",0,(($K$6-K91+1)/$K$6)*100)</f>
        <v>0</v>
      </c>
      <c r="K91" s="5">
        <v>17</v>
      </c>
      <c r="L91" s="22">
        <f>IF(M91="",0,(($M$6-M91+1)/$M$6)*100)</f>
        <v>0</v>
      </c>
      <c r="M91" s="5">
        <v>17</v>
      </c>
      <c r="N91" s="22">
        <f>IF(O91="",0,(($O$6-O91+1)/$O$6)*100)</f>
        <v>0</v>
      </c>
      <c r="O91" s="5">
        <v>14</v>
      </c>
      <c r="P91" s="22">
        <f>IF(Q91="",0,(($Q$6-Q91+1)/$Q$6)*100)</f>
        <v>0</v>
      </c>
      <c r="Q91" s="5">
        <v>6</v>
      </c>
      <c r="R91" s="22">
        <f>IF(S91="",0,(($S$6-S91+1)/$S$6)*100)</f>
        <v>5.172413793103448</v>
      </c>
      <c r="S91" s="5">
        <v>56</v>
      </c>
      <c r="T91" s="22">
        <f>IF(U91="",0,(($U$6-U91+1)/$U$6)*100)</f>
        <v>0</v>
      </c>
      <c r="U91" s="5">
        <v>17</v>
      </c>
      <c r="V91" s="22">
        <f>IF(W91="",0,(($W$6-W91+1)/$W$6)*100)</f>
        <v>0</v>
      </c>
      <c r="W91" s="5">
        <v>21</v>
      </c>
      <c r="X91" s="22">
        <f>IF(Y91="",0,(($Y$6-Y91+1)/$Y$6)*100)</f>
        <v>0</v>
      </c>
      <c r="Y91" s="5">
        <v>28</v>
      </c>
      <c r="Z91" s="13">
        <f>D91+F91+H91+J91+L91+N91+P91+R91+T91+V91+X91</f>
        <v>5.172413793103448</v>
      </c>
      <c r="AA91" s="4">
        <f>D91+F91+J91+R91</f>
        <v>5.172413793103448</v>
      </c>
      <c r="AB91" s="5">
        <v>84</v>
      </c>
      <c r="AC91" s="14"/>
    </row>
    <row r="92" spans="1:28" ht="11.25">
      <c r="A92" s="5" t="s">
        <v>247</v>
      </c>
      <c r="B92" s="29" t="s">
        <v>271</v>
      </c>
      <c r="C92" s="5">
        <v>311</v>
      </c>
      <c r="D92" s="22">
        <f>IF(E92="",0,(($E$6-E92+1)/$E$6)*100)</f>
        <v>0</v>
      </c>
      <c r="E92" s="5">
        <v>20</v>
      </c>
      <c r="F92" s="22">
        <f>IF(G92="",0,(($G$6-G92+1)/$G$6)*100)</f>
        <v>0</v>
      </c>
      <c r="G92" s="5">
        <v>19</v>
      </c>
      <c r="H92" s="22">
        <f>IF(I92="",0,(($I$6-I92+1)/$I$6)*100)</f>
        <v>0</v>
      </c>
      <c r="I92" s="5">
        <v>12</v>
      </c>
      <c r="J92" s="22">
        <f>IF(K92="",0,(($K$6-K92+1)/$K$6)*100)</f>
        <v>0</v>
      </c>
      <c r="K92" s="5">
        <v>17</v>
      </c>
      <c r="L92" s="22">
        <f>IF(M92="",0,(($M$6-M92+1)/$M$6)*100)</f>
        <v>0</v>
      </c>
      <c r="M92" s="5">
        <v>17</v>
      </c>
      <c r="N92" s="22">
        <f>IF(O92="",0,(($O$6-O92+1)/$O$6)*100)</f>
        <v>0</v>
      </c>
      <c r="O92" s="5">
        <v>14</v>
      </c>
      <c r="P92" s="22">
        <f>IF(Q92="",0,(($Q$6-Q92+1)/$Q$6)*100)</f>
        <v>0</v>
      </c>
      <c r="Q92" s="5">
        <v>6</v>
      </c>
      <c r="R92" s="22">
        <f>IF(S92="",0,(($S$6-S92+1)/$S$6)*100)</f>
        <v>1.7241379310344827</v>
      </c>
      <c r="S92" s="5">
        <v>58</v>
      </c>
      <c r="T92" s="22">
        <f>IF(U92="",0,(($U$6-U92+1)/$U$6)*100)</f>
        <v>0</v>
      </c>
      <c r="U92" s="5">
        <v>17</v>
      </c>
      <c r="V92" s="22">
        <f>IF(W92="",0,(($W$6-W92+1)/$W$6)*100)</f>
        <v>0</v>
      </c>
      <c r="W92" s="5">
        <v>21</v>
      </c>
      <c r="X92" s="22">
        <f>IF(Y92="",0,(($Y$6-Y92+1)/$Y$6)*100)</f>
        <v>0</v>
      </c>
      <c r="Y92" s="5">
        <v>28</v>
      </c>
      <c r="Z92" s="13">
        <f>D92+F92+H92+J92+L92+N92+P92+R92+T92+V92+X92</f>
        <v>1.7241379310344827</v>
      </c>
      <c r="AA92" s="4">
        <f>D92+F92+J92+R92</f>
        <v>1.7241379310344827</v>
      </c>
      <c r="AB92" s="5">
        <v>85</v>
      </c>
    </row>
    <row r="93" spans="1:28" ht="11.25">
      <c r="A93" s="18" t="s">
        <v>248</v>
      </c>
      <c r="B93" s="18" t="s">
        <v>279</v>
      </c>
      <c r="C93" s="18">
        <v>501</v>
      </c>
      <c r="D93" s="22">
        <f>IF(E93="",0,(($E$6-E93+1)/$E$6)*100)</f>
        <v>0</v>
      </c>
      <c r="E93" s="5">
        <v>20</v>
      </c>
      <c r="F93" s="22">
        <f>IF(G93="",0,(($G$6-G93+1)/$G$6)*100)</f>
        <v>0</v>
      </c>
      <c r="G93" s="5">
        <v>19</v>
      </c>
      <c r="H93" s="22">
        <f>IF(I93="",0,(($I$6-I93+1)/$I$6)*100)</f>
        <v>0</v>
      </c>
      <c r="I93" s="5">
        <v>12</v>
      </c>
      <c r="J93" s="22">
        <f>IF(K93="",0,(($K$6-K93+1)/$K$6)*100)</f>
        <v>0</v>
      </c>
      <c r="K93" s="5">
        <v>17</v>
      </c>
      <c r="L93" s="22">
        <f>IF(M93="",0,(($M$6-M93+1)/$M$6)*100)</f>
        <v>0</v>
      </c>
      <c r="M93" s="5">
        <v>17</v>
      </c>
      <c r="N93" s="22">
        <f>IF(O93="",0,(($O$6-O93+1)/$O$6)*100)</f>
        <v>0</v>
      </c>
      <c r="O93" s="5">
        <v>14</v>
      </c>
      <c r="P93" s="22">
        <f>IF(Q93="",0,(($Q$6-Q93+1)/$Q$6)*100)</f>
        <v>0</v>
      </c>
      <c r="Q93" s="5">
        <v>6</v>
      </c>
      <c r="R93" s="22">
        <f>IF(S93="",0,(($S$6-S93+1)/$S$6)*100)</f>
        <v>1.7241379310344827</v>
      </c>
      <c r="S93" s="5">
        <v>58</v>
      </c>
      <c r="T93" s="22">
        <f>IF(U93="",0,(($U$6-U93+1)/$U$6)*100)</f>
        <v>0</v>
      </c>
      <c r="U93" s="5">
        <v>17</v>
      </c>
      <c r="V93" s="22">
        <f>IF(W93="",0,(($W$6-W93+1)/$W$6)*100)</f>
        <v>0</v>
      </c>
      <c r="W93" s="5">
        <v>21</v>
      </c>
      <c r="X93" s="22">
        <f>IF(Y93="",0,(($Y$6-Y93+1)/$Y$6)*100)</f>
        <v>0</v>
      </c>
      <c r="Y93" s="5">
        <v>28</v>
      </c>
      <c r="Z93" s="13">
        <f>D93+F93+H93+J93+L93+N93+P93+R93+T93+V93+X93</f>
        <v>1.7241379310344827</v>
      </c>
      <c r="AA93" s="4">
        <f>D93+F93+J93+R93</f>
        <v>1.7241379310344827</v>
      </c>
      <c r="AB93" s="5">
        <v>86</v>
      </c>
    </row>
    <row r="94" spans="1:28" ht="11.25">
      <c r="A94" s="5"/>
      <c r="B94" s="19"/>
      <c r="C94" s="5"/>
      <c r="D94" s="22"/>
      <c r="E94" s="5"/>
      <c r="F94" s="22"/>
      <c r="G94" s="5"/>
      <c r="H94" s="22"/>
      <c r="I94" s="5"/>
      <c r="J94" s="22"/>
      <c r="K94" s="5"/>
      <c r="L94" s="22"/>
      <c r="M94" s="5"/>
      <c r="N94" s="22"/>
      <c r="O94" s="5"/>
      <c r="P94" s="22"/>
      <c r="Q94" s="5"/>
      <c r="R94" s="22"/>
      <c r="S94" s="5"/>
      <c r="T94" s="22"/>
      <c r="U94" s="5"/>
      <c r="V94" s="22"/>
      <c r="W94" s="5"/>
      <c r="X94" s="22"/>
      <c r="Y94" s="5"/>
      <c r="Z94" s="13">
        <f>D94+F94+H94+J94+L94+N94+P94+R94+T94+V94+X94</f>
        <v>0</v>
      </c>
      <c r="AA94" s="4">
        <f>D94+F94+J94+N94</f>
        <v>0</v>
      </c>
      <c r="AB94" s="5">
        <v>87</v>
      </c>
    </row>
    <row r="95" spans="1:28" ht="11.25">
      <c r="A95" s="18"/>
      <c r="B95" s="5"/>
      <c r="C95" s="18"/>
      <c r="D95" s="22"/>
      <c r="E95" s="5"/>
      <c r="F95" s="22"/>
      <c r="G95" s="5"/>
      <c r="H95" s="22"/>
      <c r="I95" s="5"/>
      <c r="J95" s="22"/>
      <c r="K95" s="5"/>
      <c r="L95" s="22"/>
      <c r="M95" s="5"/>
      <c r="N95" s="22"/>
      <c r="O95" s="7"/>
      <c r="P95" s="22"/>
      <c r="Q95" s="5"/>
      <c r="R95" s="22"/>
      <c r="S95" s="5"/>
      <c r="T95" s="22"/>
      <c r="U95" s="5"/>
      <c r="V95" s="22"/>
      <c r="W95" s="5"/>
      <c r="X95" s="22"/>
      <c r="Y95" s="5"/>
      <c r="Z95" s="13">
        <f>D95+F95+H95+J95+L95+N95+P95+R95+T95+V95+X95</f>
        <v>0</v>
      </c>
      <c r="AA95" s="4">
        <f>D95+F95+J95+N95</f>
        <v>0</v>
      </c>
      <c r="AB95" s="5">
        <v>88</v>
      </c>
    </row>
    <row r="96" spans="1:29" ht="11.25">
      <c r="A96" s="18"/>
      <c r="B96" s="18"/>
      <c r="C96" s="18"/>
      <c r="D96" s="22"/>
      <c r="E96" s="5"/>
      <c r="F96" s="22"/>
      <c r="G96" s="5"/>
      <c r="H96" s="22"/>
      <c r="I96" s="5"/>
      <c r="J96" s="22"/>
      <c r="K96" s="5"/>
      <c r="L96" s="22"/>
      <c r="M96" s="5"/>
      <c r="N96" s="22"/>
      <c r="O96" s="7"/>
      <c r="P96" s="22"/>
      <c r="Q96" s="5"/>
      <c r="R96" s="22"/>
      <c r="S96" s="5"/>
      <c r="T96" s="22"/>
      <c r="U96" s="5"/>
      <c r="V96" s="22"/>
      <c r="W96" s="5"/>
      <c r="X96" s="22"/>
      <c r="Y96" s="5"/>
      <c r="Z96" s="13">
        <f>D96+F96+H96+J96+L96+N96+P96+R96+T96+V96+X96</f>
        <v>0</v>
      </c>
      <c r="AA96" s="4">
        <f>D96+F96+J96+N96</f>
        <v>0</v>
      </c>
      <c r="AB96" s="5">
        <v>89</v>
      </c>
      <c r="AC96" s="14"/>
    </row>
    <row r="97" spans="1:28" ht="11.25">
      <c r="A97" s="19"/>
      <c r="B97" s="18"/>
      <c r="C97" s="5"/>
      <c r="D97" s="22"/>
      <c r="E97" s="5"/>
      <c r="F97" s="22"/>
      <c r="G97" s="5"/>
      <c r="H97" s="22"/>
      <c r="I97" s="5"/>
      <c r="J97" s="22"/>
      <c r="K97" s="5"/>
      <c r="L97" s="22"/>
      <c r="M97" s="5"/>
      <c r="N97" s="22"/>
      <c r="O97" s="5"/>
      <c r="P97" s="22"/>
      <c r="Q97" s="5"/>
      <c r="R97" s="22"/>
      <c r="S97" s="5"/>
      <c r="T97" s="22"/>
      <c r="U97" s="5"/>
      <c r="V97" s="22"/>
      <c r="W97" s="5"/>
      <c r="X97" s="22"/>
      <c r="Y97" s="5"/>
      <c r="Z97" s="13">
        <f>D97+F97+H97+J97+L97+N97+P97+R97+T97+V97+X97</f>
        <v>0</v>
      </c>
      <c r="AA97" s="4">
        <f>D97+F97+J97+N97</f>
        <v>0</v>
      </c>
      <c r="AB97" s="5">
        <v>90</v>
      </c>
    </row>
    <row r="98" spans="1:28" ht="11.25">
      <c r="A98" s="18"/>
      <c r="B98" s="19"/>
      <c r="C98" s="18"/>
      <c r="D98" s="22"/>
      <c r="E98" s="5"/>
      <c r="F98" s="22"/>
      <c r="G98" s="5"/>
      <c r="H98" s="22"/>
      <c r="I98" s="5"/>
      <c r="J98" s="22"/>
      <c r="K98" s="5"/>
      <c r="L98" s="22"/>
      <c r="M98" s="5"/>
      <c r="N98" s="22"/>
      <c r="O98" s="7"/>
      <c r="P98" s="22"/>
      <c r="Q98" s="5"/>
      <c r="R98" s="22"/>
      <c r="S98" s="5"/>
      <c r="T98" s="22"/>
      <c r="U98" s="5"/>
      <c r="V98" s="22"/>
      <c r="W98" s="5"/>
      <c r="X98" s="22"/>
      <c r="Y98" s="5"/>
      <c r="Z98" s="13">
        <f>D98+F98+H98+J98+L98+N98+P98+R98+T98+V98+X98</f>
        <v>0</v>
      </c>
      <c r="AA98" s="4">
        <f>D98+F98+J98+N98</f>
        <v>0</v>
      </c>
      <c r="AB98" s="5">
        <v>91</v>
      </c>
    </row>
    <row r="99" spans="1:29" ht="11.25">
      <c r="A99" s="19"/>
      <c r="B99" s="18"/>
      <c r="C99" s="5"/>
      <c r="D99" s="22"/>
      <c r="E99" s="5"/>
      <c r="F99" s="22"/>
      <c r="G99" s="5"/>
      <c r="H99" s="22"/>
      <c r="I99" s="5"/>
      <c r="J99" s="22"/>
      <c r="K99" s="5"/>
      <c r="L99" s="22"/>
      <c r="M99" s="5"/>
      <c r="N99" s="22"/>
      <c r="O99" s="5"/>
      <c r="P99" s="22"/>
      <c r="Q99" s="5"/>
      <c r="R99" s="22"/>
      <c r="S99" s="5"/>
      <c r="T99" s="22"/>
      <c r="U99" s="5"/>
      <c r="V99" s="22"/>
      <c r="W99" s="5"/>
      <c r="X99" s="22"/>
      <c r="Y99" s="5"/>
      <c r="Z99" s="13">
        <f>D99+F99+H99+J99+L99+N99+P99+R99+T99+V99+X99</f>
        <v>0</v>
      </c>
      <c r="AA99" s="4">
        <f>D99+F99+J99+N99</f>
        <v>0</v>
      </c>
      <c r="AB99" s="5">
        <v>92</v>
      </c>
      <c r="AC99" s="14"/>
    </row>
    <row r="100" spans="1:28" ht="11.25">
      <c r="A100" s="18"/>
      <c r="B100" s="19"/>
      <c r="C100" s="18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7"/>
      <c r="O100" s="7"/>
      <c r="P100" s="5"/>
      <c r="Q100" s="5"/>
      <c r="R100" s="5"/>
      <c r="S100" s="5"/>
      <c r="T100" s="5"/>
      <c r="U100" s="5"/>
      <c r="V100" s="7"/>
      <c r="W100" s="7"/>
      <c r="X100" s="7"/>
      <c r="Y100" s="7"/>
      <c r="Z100" s="13">
        <f>D100+F100+H100+J100+L100+N100+P100+R100+T100+V100+X100</f>
        <v>0</v>
      </c>
      <c r="AA100" s="13">
        <f>Z100</f>
        <v>0</v>
      </c>
      <c r="AB100" s="5">
        <v>93</v>
      </c>
    </row>
    <row r="101" spans="1:28" ht="11.25">
      <c r="A101" s="5"/>
      <c r="B101" s="18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7"/>
      <c r="W101" s="5"/>
      <c r="X101" s="5"/>
      <c r="Y101" s="5"/>
      <c r="Z101" s="13">
        <f>D101+F101+H101+J101+L101+N101+P101+R101+T101+V101+X101</f>
        <v>0</v>
      </c>
      <c r="AA101" s="13">
        <f>Z101</f>
        <v>0</v>
      </c>
      <c r="AB101" s="5">
        <v>94</v>
      </c>
    </row>
    <row r="102" spans="1:29" ht="11.25">
      <c r="A102" s="7"/>
      <c r="B102" s="5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13"/>
      <c r="AA102" s="13"/>
      <c r="AB102" s="5"/>
      <c r="AC102" s="14"/>
    </row>
    <row r="103" ht="11.25">
      <c r="B103" s="7"/>
    </row>
  </sheetData>
  <sheetProtection/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5"/>
  <sheetViews>
    <sheetView zoomScalePageLayoutView="0" workbookViewId="0" topLeftCell="A80">
      <selection activeCell="A98" sqref="A98:Q125"/>
    </sheetView>
  </sheetViews>
  <sheetFormatPr defaultColWidth="9.140625" defaultRowHeight="12.75"/>
  <cols>
    <col min="5" max="5" width="16.8515625" style="0" bestFit="1" customWidth="1"/>
  </cols>
  <sheetData>
    <row r="1" ht="12.75">
      <c r="A1" s="23" t="s">
        <v>9</v>
      </c>
    </row>
    <row r="2" spans="1:14" ht="12.75">
      <c r="A2" t="s">
        <v>10</v>
      </c>
      <c r="B2">
        <v>442</v>
      </c>
      <c r="C2" t="s">
        <v>11</v>
      </c>
      <c r="D2" t="s">
        <v>12</v>
      </c>
      <c r="E2" t="str">
        <f>CONCATENATE(C2," ",D2)</f>
        <v>Richard Stenhouse</v>
      </c>
      <c r="F2" t="s">
        <v>9</v>
      </c>
      <c r="G2">
        <v>-3</v>
      </c>
      <c r="H2">
        <v>1</v>
      </c>
      <c r="I2">
        <v>1</v>
      </c>
      <c r="J2">
        <v>1</v>
      </c>
      <c r="K2">
        <v>1</v>
      </c>
      <c r="L2">
        <v>1</v>
      </c>
      <c r="M2">
        <v>8</v>
      </c>
      <c r="N2">
        <v>5</v>
      </c>
    </row>
    <row r="3" spans="1:14" ht="12.75">
      <c r="A3" t="s">
        <v>13</v>
      </c>
      <c r="B3">
        <v>487</v>
      </c>
      <c r="C3" t="s">
        <v>14</v>
      </c>
      <c r="D3" t="s">
        <v>15</v>
      </c>
      <c r="E3" t="str">
        <f aca="true" t="shared" si="0" ref="E3:E40">CONCATENATE(C3," ",D3)</f>
        <v>Ben Schooling</v>
      </c>
      <c r="F3" t="s">
        <v>16</v>
      </c>
      <c r="G3">
        <v>-6</v>
      </c>
      <c r="H3">
        <v>2</v>
      </c>
      <c r="I3">
        <v>2</v>
      </c>
      <c r="J3">
        <v>2</v>
      </c>
      <c r="K3">
        <v>4</v>
      </c>
      <c r="L3">
        <v>5</v>
      </c>
      <c r="M3">
        <v>21</v>
      </c>
      <c r="N3">
        <v>15</v>
      </c>
    </row>
    <row r="4" spans="1:15" ht="12.75">
      <c r="A4" t="s">
        <v>17</v>
      </c>
      <c r="B4">
        <v>373</v>
      </c>
      <c r="C4" t="s">
        <v>76</v>
      </c>
      <c r="D4" t="s">
        <v>18</v>
      </c>
      <c r="E4" t="str">
        <f t="shared" si="0"/>
        <v>Paul Molesworth</v>
      </c>
      <c r="F4" t="s">
        <v>16</v>
      </c>
      <c r="G4">
        <v>5</v>
      </c>
      <c r="H4">
        <v>9</v>
      </c>
      <c r="I4">
        <v>4</v>
      </c>
      <c r="J4" t="s">
        <v>19</v>
      </c>
      <c r="K4" t="s">
        <v>20</v>
      </c>
      <c r="L4">
        <v>5</v>
      </c>
      <c r="M4">
        <v>6</v>
      </c>
      <c r="N4">
        <v>48</v>
      </c>
      <c r="O4">
        <v>29</v>
      </c>
    </row>
    <row r="5" spans="1:14" ht="12.75">
      <c r="A5" t="s">
        <v>21</v>
      </c>
      <c r="B5">
        <v>369</v>
      </c>
      <c r="C5" t="s">
        <v>22</v>
      </c>
      <c r="D5" t="s">
        <v>12</v>
      </c>
      <c r="E5" t="str">
        <f t="shared" si="0"/>
        <v>Kit Stenhouse</v>
      </c>
      <c r="F5" t="s">
        <v>9</v>
      </c>
      <c r="G5">
        <v>7</v>
      </c>
      <c r="H5">
        <v>5</v>
      </c>
      <c r="I5">
        <v>3</v>
      </c>
      <c r="J5">
        <v>7</v>
      </c>
      <c r="K5">
        <v>10</v>
      </c>
      <c r="L5">
        <v>-12</v>
      </c>
      <c r="M5">
        <v>44</v>
      </c>
      <c r="N5">
        <v>32</v>
      </c>
    </row>
    <row r="6" spans="1:16" ht="12.75">
      <c r="A6" t="s">
        <v>23</v>
      </c>
      <c r="B6">
        <v>200</v>
      </c>
      <c r="C6" t="s">
        <v>24</v>
      </c>
      <c r="D6" t="s">
        <v>25</v>
      </c>
      <c r="E6" t="str">
        <f t="shared" si="0"/>
        <v>Ian Trotter</v>
      </c>
      <c r="F6" t="s">
        <v>26</v>
      </c>
      <c r="G6">
        <v>1</v>
      </c>
      <c r="H6">
        <v>3</v>
      </c>
      <c r="I6" t="s">
        <v>19</v>
      </c>
      <c r="J6" t="s">
        <v>20</v>
      </c>
      <c r="K6">
        <v>19</v>
      </c>
      <c r="L6" t="s">
        <v>27</v>
      </c>
      <c r="M6">
        <v>7</v>
      </c>
      <c r="N6">
        <v>3</v>
      </c>
      <c r="O6">
        <v>52</v>
      </c>
      <c r="P6">
        <v>33</v>
      </c>
    </row>
    <row r="7" spans="1:15" ht="12.75">
      <c r="A7" t="s">
        <v>28</v>
      </c>
      <c r="B7">
        <v>394</v>
      </c>
      <c r="C7" t="s">
        <v>29</v>
      </c>
      <c r="D7" t="s">
        <v>30</v>
      </c>
      <c r="E7" t="str">
        <f t="shared" si="0"/>
        <v>Nigel Walbank</v>
      </c>
      <c r="F7" t="s">
        <v>31</v>
      </c>
      <c r="G7" t="s">
        <v>32</v>
      </c>
      <c r="H7">
        <v>9</v>
      </c>
      <c r="I7">
        <v>7</v>
      </c>
      <c r="J7">
        <v>5</v>
      </c>
      <c r="K7">
        <v>3</v>
      </c>
      <c r="L7">
        <v>-11</v>
      </c>
      <c r="M7">
        <v>9</v>
      </c>
      <c r="N7">
        <v>44</v>
      </c>
      <c r="O7">
        <v>33</v>
      </c>
    </row>
    <row r="8" spans="1:14" ht="12.75">
      <c r="A8" t="s">
        <v>33</v>
      </c>
      <c r="B8">
        <v>384</v>
      </c>
      <c r="C8" t="s">
        <v>34</v>
      </c>
      <c r="D8" t="s">
        <v>35</v>
      </c>
      <c r="E8" t="str">
        <f t="shared" si="0"/>
        <v>Stuart Keegan</v>
      </c>
      <c r="F8" t="s">
        <v>16</v>
      </c>
      <c r="G8">
        <v>4</v>
      </c>
      <c r="H8">
        <v>6</v>
      </c>
      <c r="I8">
        <v>8</v>
      </c>
      <c r="J8">
        <v>6</v>
      </c>
      <c r="K8">
        <v>-14</v>
      </c>
      <c r="L8">
        <v>13</v>
      </c>
      <c r="M8">
        <v>51</v>
      </c>
      <c r="N8">
        <v>37</v>
      </c>
    </row>
    <row r="9" spans="1:15" ht="12.75">
      <c r="A9" t="s">
        <v>36</v>
      </c>
      <c r="B9">
        <v>456</v>
      </c>
      <c r="C9" t="s">
        <v>37</v>
      </c>
      <c r="D9" t="s">
        <v>38</v>
      </c>
      <c r="E9" t="str">
        <f t="shared" si="0"/>
        <v>Sergei Samus</v>
      </c>
      <c r="F9" t="s">
        <v>16</v>
      </c>
      <c r="G9">
        <v>11</v>
      </c>
      <c r="H9">
        <v>8</v>
      </c>
      <c r="I9" t="s">
        <v>19</v>
      </c>
      <c r="J9" t="s">
        <v>20</v>
      </c>
      <c r="K9">
        <v>4</v>
      </c>
      <c r="L9">
        <v>8</v>
      </c>
      <c r="M9">
        <v>8</v>
      </c>
      <c r="N9">
        <v>58</v>
      </c>
      <c r="O9">
        <v>39</v>
      </c>
    </row>
    <row r="10" spans="1:15" ht="12.75">
      <c r="A10" t="s">
        <v>39</v>
      </c>
      <c r="B10">
        <v>482</v>
      </c>
      <c r="C10" t="s">
        <v>40</v>
      </c>
      <c r="D10" t="s">
        <v>41</v>
      </c>
      <c r="E10" t="str">
        <f t="shared" si="0"/>
        <v>Matthew Holden</v>
      </c>
      <c r="F10" t="s">
        <v>42</v>
      </c>
      <c r="G10" t="s">
        <v>43</v>
      </c>
      <c r="H10">
        <v>-13</v>
      </c>
      <c r="I10">
        <v>12</v>
      </c>
      <c r="J10">
        <v>6</v>
      </c>
      <c r="K10">
        <v>5</v>
      </c>
      <c r="L10">
        <v>13</v>
      </c>
      <c r="M10">
        <v>4</v>
      </c>
      <c r="N10">
        <v>53</v>
      </c>
      <c r="O10">
        <v>40</v>
      </c>
    </row>
    <row r="11" spans="1:16" ht="12.75">
      <c r="A11" t="s">
        <v>44</v>
      </c>
      <c r="B11">
        <v>444</v>
      </c>
      <c r="C11" t="s">
        <v>45</v>
      </c>
      <c r="D11" t="s">
        <v>46</v>
      </c>
      <c r="E11" t="str">
        <f t="shared" si="0"/>
        <v>Jamie Hilton</v>
      </c>
      <c r="F11" t="s">
        <v>16</v>
      </c>
      <c r="G11">
        <v>14</v>
      </c>
      <c r="H11">
        <v>4</v>
      </c>
      <c r="I11" t="s">
        <v>19</v>
      </c>
      <c r="J11" t="s">
        <v>20</v>
      </c>
      <c r="K11">
        <v>19</v>
      </c>
      <c r="L11" t="s">
        <v>27</v>
      </c>
      <c r="M11">
        <v>2</v>
      </c>
      <c r="N11">
        <v>2</v>
      </c>
      <c r="O11">
        <v>60</v>
      </c>
      <c r="P11">
        <v>41</v>
      </c>
    </row>
    <row r="12" spans="1:15" ht="12.75">
      <c r="A12" t="s">
        <v>47</v>
      </c>
      <c r="B12">
        <v>169</v>
      </c>
      <c r="C12" t="s">
        <v>48</v>
      </c>
      <c r="D12" t="s">
        <v>49</v>
      </c>
      <c r="E12" t="str">
        <f t="shared" si="0"/>
        <v>David Annan</v>
      </c>
      <c r="F12" t="s">
        <v>50</v>
      </c>
      <c r="G12">
        <v>10</v>
      </c>
      <c r="H12">
        <v>11</v>
      </c>
      <c r="I12">
        <v>7</v>
      </c>
      <c r="J12" t="s">
        <v>19</v>
      </c>
      <c r="K12" t="s">
        <v>20</v>
      </c>
      <c r="L12">
        <v>9</v>
      </c>
      <c r="M12">
        <v>10</v>
      </c>
      <c r="N12">
        <v>66</v>
      </c>
      <c r="O12">
        <v>47</v>
      </c>
    </row>
    <row r="13" spans="1:17" ht="12.75">
      <c r="A13" t="s">
        <v>51</v>
      </c>
      <c r="B13">
        <v>168</v>
      </c>
      <c r="C13" t="s">
        <v>52</v>
      </c>
      <c r="D13" t="s">
        <v>25</v>
      </c>
      <c r="E13" t="str">
        <f t="shared" si="0"/>
        <v>Dan Trotter</v>
      </c>
      <c r="F13" t="s">
        <v>26</v>
      </c>
      <c r="G13">
        <v>2</v>
      </c>
      <c r="H13" t="s">
        <v>19</v>
      </c>
      <c r="I13" t="s">
        <v>20</v>
      </c>
      <c r="J13">
        <v>19</v>
      </c>
      <c r="K13" t="s">
        <v>27</v>
      </c>
      <c r="L13">
        <v>19</v>
      </c>
      <c r="M13" t="s">
        <v>27</v>
      </c>
      <c r="N13">
        <v>3</v>
      </c>
      <c r="O13">
        <v>7</v>
      </c>
      <c r="P13">
        <v>69</v>
      </c>
      <c r="Q13">
        <v>50</v>
      </c>
    </row>
    <row r="14" spans="1:17" ht="12.75">
      <c r="A14" t="s">
        <v>53</v>
      </c>
      <c r="B14">
        <v>64</v>
      </c>
      <c r="C14" t="s">
        <v>54</v>
      </c>
      <c r="D14" t="s">
        <v>55</v>
      </c>
      <c r="E14" t="str">
        <f t="shared" si="0"/>
        <v>Jason Richards</v>
      </c>
      <c r="F14" t="s">
        <v>16</v>
      </c>
      <c r="G14">
        <v>12</v>
      </c>
      <c r="H14">
        <v>10</v>
      </c>
      <c r="I14" t="s">
        <v>19</v>
      </c>
      <c r="J14" t="s">
        <v>20</v>
      </c>
      <c r="K14">
        <v>19</v>
      </c>
      <c r="L14" t="s">
        <v>27</v>
      </c>
      <c r="M14">
        <v>6</v>
      </c>
      <c r="N14">
        <v>19</v>
      </c>
      <c r="O14" t="s">
        <v>56</v>
      </c>
      <c r="P14">
        <v>85</v>
      </c>
      <c r="Q14">
        <v>66</v>
      </c>
    </row>
    <row r="15" spans="1:17" ht="12.75">
      <c r="A15" t="s">
        <v>57</v>
      </c>
      <c r="B15">
        <v>333</v>
      </c>
      <c r="C15" t="s">
        <v>58</v>
      </c>
      <c r="D15" t="s">
        <v>59</v>
      </c>
      <c r="E15" t="str">
        <f t="shared" si="0"/>
        <v>Tim Chapman</v>
      </c>
      <c r="F15" t="s">
        <v>9</v>
      </c>
      <c r="G15">
        <v>16</v>
      </c>
      <c r="H15" t="s">
        <v>19</v>
      </c>
      <c r="I15" t="s">
        <v>20</v>
      </c>
      <c r="J15">
        <v>19</v>
      </c>
      <c r="K15" t="s">
        <v>27</v>
      </c>
      <c r="L15">
        <v>19</v>
      </c>
      <c r="M15" t="s">
        <v>27</v>
      </c>
      <c r="N15">
        <v>12</v>
      </c>
      <c r="O15">
        <v>11</v>
      </c>
      <c r="P15">
        <v>96</v>
      </c>
      <c r="Q15">
        <v>77</v>
      </c>
    </row>
    <row r="16" spans="1:20" ht="12.75">
      <c r="A16" t="s">
        <v>60</v>
      </c>
      <c r="B16">
        <v>409</v>
      </c>
      <c r="C16" t="s">
        <v>61</v>
      </c>
      <c r="D16" t="s">
        <v>62</v>
      </c>
      <c r="E16" t="str">
        <f t="shared" si="0"/>
        <v>Michael Palfreman</v>
      </c>
      <c r="F16" t="s">
        <v>63</v>
      </c>
      <c r="G16" t="s">
        <v>64</v>
      </c>
      <c r="H16">
        <v>8</v>
      </c>
      <c r="I16" t="s">
        <v>19</v>
      </c>
      <c r="J16" t="s">
        <v>20</v>
      </c>
      <c r="K16">
        <v>19</v>
      </c>
      <c r="L16" t="s">
        <v>27</v>
      </c>
      <c r="M16">
        <v>19</v>
      </c>
      <c r="N16" t="s">
        <v>27</v>
      </c>
      <c r="O16">
        <v>19</v>
      </c>
      <c r="P16" t="s">
        <v>27</v>
      </c>
      <c r="Q16">
        <v>19</v>
      </c>
      <c r="R16" t="s">
        <v>27</v>
      </c>
      <c r="S16">
        <v>103</v>
      </c>
      <c r="T16">
        <v>84</v>
      </c>
    </row>
    <row r="17" spans="1:18" ht="12.75">
      <c r="A17" t="s">
        <v>65</v>
      </c>
      <c r="B17">
        <v>33</v>
      </c>
      <c r="C17" t="s">
        <v>66</v>
      </c>
      <c r="D17" t="s">
        <v>67</v>
      </c>
      <c r="E17" t="str">
        <f t="shared" si="0"/>
        <v>Andy McKee</v>
      </c>
      <c r="F17" t="s">
        <v>9</v>
      </c>
      <c r="G17">
        <v>15</v>
      </c>
      <c r="H17" t="s">
        <v>19</v>
      </c>
      <c r="I17" t="s">
        <v>20</v>
      </c>
      <c r="J17">
        <v>19</v>
      </c>
      <c r="K17" t="s">
        <v>27</v>
      </c>
      <c r="L17">
        <v>19</v>
      </c>
      <c r="M17" t="s">
        <v>27</v>
      </c>
      <c r="N17">
        <v>16</v>
      </c>
      <c r="O17">
        <v>19</v>
      </c>
      <c r="P17" t="s">
        <v>27</v>
      </c>
      <c r="Q17">
        <v>107</v>
      </c>
      <c r="R17">
        <v>88</v>
      </c>
    </row>
    <row r="18" spans="1:18" ht="12.75">
      <c r="A18" t="s">
        <v>68</v>
      </c>
      <c r="B18">
        <v>355</v>
      </c>
      <c r="C18" t="s">
        <v>69</v>
      </c>
      <c r="D18" t="s">
        <v>70</v>
      </c>
      <c r="E18" t="str">
        <f t="shared" si="0"/>
        <v>Nick Logan</v>
      </c>
      <c r="F18" t="s">
        <v>9</v>
      </c>
      <c r="G18">
        <v>17</v>
      </c>
      <c r="H18" t="s">
        <v>19</v>
      </c>
      <c r="I18" t="s">
        <v>20</v>
      </c>
      <c r="J18">
        <v>19</v>
      </c>
      <c r="K18" t="s">
        <v>27</v>
      </c>
      <c r="L18">
        <v>19</v>
      </c>
      <c r="M18" t="s">
        <v>27</v>
      </c>
      <c r="N18">
        <v>15</v>
      </c>
      <c r="O18">
        <v>19</v>
      </c>
      <c r="P18" t="s">
        <v>27</v>
      </c>
      <c r="Q18">
        <v>108</v>
      </c>
      <c r="R18">
        <v>89</v>
      </c>
    </row>
    <row r="19" spans="1:20" ht="12.75">
      <c r="A19" t="s">
        <v>71</v>
      </c>
      <c r="B19">
        <v>510</v>
      </c>
      <c r="C19" t="s">
        <v>72</v>
      </c>
      <c r="D19" t="s">
        <v>73</v>
      </c>
      <c r="E19" t="str">
        <f t="shared" si="0"/>
        <v>Pete Hayward</v>
      </c>
      <c r="F19" t="s">
        <v>74</v>
      </c>
      <c r="G19" t="s">
        <v>75</v>
      </c>
      <c r="H19">
        <v>18</v>
      </c>
      <c r="I19" t="s">
        <v>19</v>
      </c>
      <c r="J19" t="s">
        <v>20</v>
      </c>
      <c r="K19">
        <v>19</v>
      </c>
      <c r="L19" t="s">
        <v>27</v>
      </c>
      <c r="M19">
        <v>19</v>
      </c>
      <c r="N19" t="s">
        <v>27</v>
      </c>
      <c r="O19">
        <v>19</v>
      </c>
      <c r="P19" t="s">
        <v>27</v>
      </c>
      <c r="Q19">
        <v>19</v>
      </c>
      <c r="R19" t="s">
        <v>27</v>
      </c>
      <c r="S19">
        <v>113</v>
      </c>
      <c r="T19">
        <v>94</v>
      </c>
    </row>
    <row r="22" ht="12.75">
      <c r="A22" s="23" t="s">
        <v>94</v>
      </c>
    </row>
    <row r="23" spans="1:15" ht="12.75">
      <c r="A23">
        <v>1</v>
      </c>
      <c r="B23">
        <v>469</v>
      </c>
      <c r="C23" t="s">
        <v>95</v>
      </c>
      <c r="D23" t="s">
        <v>96</v>
      </c>
      <c r="E23" t="str">
        <f t="shared" si="0"/>
        <v>Bruce Keen</v>
      </c>
      <c r="F23" t="s">
        <v>63</v>
      </c>
      <c r="G23" t="s">
        <v>64</v>
      </c>
      <c r="H23" t="s">
        <v>43</v>
      </c>
      <c r="I23">
        <v>1</v>
      </c>
      <c r="J23">
        <v>1</v>
      </c>
      <c r="K23">
        <v>1</v>
      </c>
      <c r="L23">
        <v>1</v>
      </c>
      <c r="M23">
        <v>1</v>
      </c>
      <c r="N23">
        <v>-4</v>
      </c>
      <c r="O23">
        <v>5</v>
      </c>
    </row>
    <row r="24" spans="1:15" ht="12.75">
      <c r="A24">
        <v>2</v>
      </c>
      <c r="B24">
        <v>305</v>
      </c>
      <c r="C24" t="s">
        <v>11</v>
      </c>
      <c r="D24" t="s">
        <v>97</v>
      </c>
      <c r="E24" t="str">
        <f t="shared" si="0"/>
        <v>Richard Pelley</v>
      </c>
      <c r="F24" t="s">
        <v>63</v>
      </c>
      <c r="G24" t="s">
        <v>64</v>
      </c>
      <c r="H24" t="s">
        <v>43</v>
      </c>
      <c r="I24">
        <v>3</v>
      </c>
      <c r="J24">
        <v>4</v>
      </c>
      <c r="K24">
        <v>3</v>
      </c>
      <c r="L24">
        <v>2</v>
      </c>
      <c r="M24">
        <v>2</v>
      </c>
      <c r="N24">
        <v>-12</v>
      </c>
      <c r="O24">
        <v>14</v>
      </c>
    </row>
    <row r="25" spans="1:15" ht="12.75">
      <c r="A25">
        <v>3</v>
      </c>
      <c r="B25">
        <v>444</v>
      </c>
      <c r="C25" t="s">
        <v>45</v>
      </c>
      <c r="D25" t="s">
        <v>46</v>
      </c>
      <c r="E25" t="str">
        <f t="shared" si="0"/>
        <v>Jamie Hilton</v>
      </c>
      <c r="F25" t="s">
        <v>16</v>
      </c>
      <c r="G25" t="s">
        <v>98</v>
      </c>
      <c r="H25" t="s">
        <v>43</v>
      </c>
      <c r="I25">
        <v>-6</v>
      </c>
      <c r="J25">
        <v>3</v>
      </c>
      <c r="K25">
        <v>5</v>
      </c>
      <c r="L25">
        <v>3</v>
      </c>
      <c r="M25">
        <v>4</v>
      </c>
      <c r="N25">
        <v>3</v>
      </c>
      <c r="O25">
        <v>18</v>
      </c>
    </row>
    <row r="26" spans="1:15" ht="12.75">
      <c r="A26">
        <v>4</v>
      </c>
      <c r="B26">
        <v>409</v>
      </c>
      <c r="C26" t="s">
        <v>99</v>
      </c>
      <c r="D26" t="s">
        <v>62</v>
      </c>
      <c r="E26" t="str">
        <f t="shared" si="0"/>
        <v>Mike Palfreman</v>
      </c>
      <c r="F26" t="s">
        <v>63</v>
      </c>
      <c r="G26" t="s">
        <v>64</v>
      </c>
      <c r="H26" t="s">
        <v>43</v>
      </c>
      <c r="I26">
        <v>4</v>
      </c>
      <c r="J26">
        <v>5</v>
      </c>
      <c r="K26" t="s">
        <v>100</v>
      </c>
      <c r="L26">
        <v>7</v>
      </c>
      <c r="M26">
        <v>3</v>
      </c>
      <c r="N26">
        <v>1</v>
      </c>
      <c r="O26">
        <v>20</v>
      </c>
    </row>
    <row r="27" spans="1:15" ht="12.75">
      <c r="A27">
        <v>5</v>
      </c>
      <c r="B27">
        <v>487</v>
      </c>
      <c r="C27" t="s">
        <v>14</v>
      </c>
      <c r="D27" t="s">
        <v>15</v>
      </c>
      <c r="E27" t="str">
        <f t="shared" si="0"/>
        <v>Ben Schooling</v>
      </c>
      <c r="F27" t="s">
        <v>16</v>
      </c>
      <c r="G27" t="s">
        <v>98</v>
      </c>
      <c r="H27" t="s">
        <v>43</v>
      </c>
      <c r="I27">
        <v>2</v>
      </c>
      <c r="J27">
        <v>7</v>
      </c>
      <c r="K27">
        <v>4</v>
      </c>
      <c r="L27">
        <v>5</v>
      </c>
      <c r="M27">
        <v>-9</v>
      </c>
      <c r="N27">
        <v>2</v>
      </c>
      <c r="O27">
        <v>20</v>
      </c>
    </row>
    <row r="28" spans="1:15" ht="12.75">
      <c r="A28">
        <v>6</v>
      </c>
      <c r="B28">
        <v>324</v>
      </c>
      <c r="C28" t="s">
        <v>101</v>
      </c>
      <c r="D28" t="s">
        <v>102</v>
      </c>
      <c r="E28" t="str">
        <f t="shared" si="0"/>
        <v>Dave Poston</v>
      </c>
      <c r="F28" t="s">
        <v>16</v>
      </c>
      <c r="G28" t="s">
        <v>98</v>
      </c>
      <c r="H28" t="s">
        <v>43</v>
      </c>
      <c r="I28">
        <v>5</v>
      </c>
      <c r="J28">
        <v>2</v>
      </c>
      <c r="K28">
        <v>2</v>
      </c>
      <c r="L28" t="s">
        <v>103</v>
      </c>
      <c r="M28">
        <v>10</v>
      </c>
      <c r="N28">
        <v>5</v>
      </c>
      <c r="O28">
        <v>24</v>
      </c>
    </row>
    <row r="29" spans="1:15" ht="12.75">
      <c r="A29">
        <v>7</v>
      </c>
      <c r="B29">
        <v>456</v>
      </c>
      <c r="C29" t="s">
        <v>37</v>
      </c>
      <c r="D29" t="s">
        <v>38</v>
      </c>
      <c r="E29" t="str">
        <f t="shared" si="0"/>
        <v>Sergei Samus</v>
      </c>
      <c r="F29" t="s">
        <v>16</v>
      </c>
      <c r="G29" t="s">
        <v>98</v>
      </c>
      <c r="H29" t="s">
        <v>43</v>
      </c>
      <c r="I29">
        <v>9</v>
      </c>
      <c r="J29">
        <v>6</v>
      </c>
      <c r="K29">
        <v>10</v>
      </c>
      <c r="L29" t="s">
        <v>104</v>
      </c>
      <c r="M29">
        <v>5</v>
      </c>
      <c r="N29">
        <v>6</v>
      </c>
      <c r="O29">
        <v>36</v>
      </c>
    </row>
    <row r="30" spans="1:15" ht="12.75">
      <c r="A30">
        <v>8</v>
      </c>
      <c r="B30">
        <v>97</v>
      </c>
      <c r="C30" t="s">
        <v>105</v>
      </c>
      <c r="D30" t="s">
        <v>106</v>
      </c>
      <c r="E30" t="str">
        <f t="shared" si="0"/>
        <v>Gavin Brewer</v>
      </c>
      <c r="F30" t="s">
        <v>63</v>
      </c>
      <c r="G30" t="s">
        <v>64</v>
      </c>
      <c r="H30" t="s">
        <v>43</v>
      </c>
      <c r="I30">
        <v>10</v>
      </c>
      <c r="J30">
        <v>10</v>
      </c>
      <c r="K30">
        <v>8</v>
      </c>
      <c r="L30">
        <v>6</v>
      </c>
      <c r="M30">
        <v>6</v>
      </c>
      <c r="N30">
        <v>-11</v>
      </c>
      <c r="O30">
        <v>40</v>
      </c>
    </row>
    <row r="31" spans="1:15" ht="12.75">
      <c r="A31">
        <v>9</v>
      </c>
      <c r="B31">
        <v>384</v>
      </c>
      <c r="C31" t="s">
        <v>34</v>
      </c>
      <c r="D31" t="s">
        <v>35</v>
      </c>
      <c r="E31" t="str">
        <f t="shared" si="0"/>
        <v>Stuart Keegan</v>
      </c>
      <c r="F31" t="s">
        <v>16</v>
      </c>
      <c r="G31" t="s">
        <v>98</v>
      </c>
      <c r="H31" t="s">
        <v>43</v>
      </c>
      <c r="I31">
        <v>8</v>
      </c>
      <c r="J31">
        <v>12</v>
      </c>
      <c r="K31">
        <v>6</v>
      </c>
      <c r="L31">
        <v>9</v>
      </c>
      <c r="M31" t="s">
        <v>103</v>
      </c>
      <c r="N31">
        <v>9</v>
      </c>
      <c r="O31">
        <v>44</v>
      </c>
    </row>
    <row r="32" spans="1:15" ht="12.75">
      <c r="A32">
        <v>10</v>
      </c>
      <c r="B32">
        <v>169</v>
      </c>
      <c r="C32" t="s">
        <v>48</v>
      </c>
      <c r="D32" t="s">
        <v>49</v>
      </c>
      <c r="E32" t="str">
        <f t="shared" si="0"/>
        <v>David Annan</v>
      </c>
      <c r="F32" t="s">
        <v>50</v>
      </c>
      <c r="G32" t="s">
        <v>98</v>
      </c>
      <c r="H32" t="s">
        <v>43</v>
      </c>
      <c r="I32">
        <v>12</v>
      </c>
      <c r="J32">
        <v>-16</v>
      </c>
      <c r="K32">
        <v>9</v>
      </c>
      <c r="L32">
        <v>10</v>
      </c>
      <c r="M32">
        <v>7</v>
      </c>
      <c r="N32">
        <v>7</v>
      </c>
      <c r="O32">
        <v>45</v>
      </c>
    </row>
    <row r="33" spans="1:15" ht="12.75">
      <c r="A33">
        <v>11</v>
      </c>
      <c r="B33">
        <v>260</v>
      </c>
      <c r="C33" t="s">
        <v>107</v>
      </c>
      <c r="D33" t="s">
        <v>108</v>
      </c>
      <c r="E33" t="str">
        <f t="shared" si="0"/>
        <v>Mark Cooper</v>
      </c>
      <c r="F33" t="s">
        <v>16</v>
      </c>
      <c r="G33" t="s">
        <v>98</v>
      </c>
      <c r="H33" t="s">
        <v>43</v>
      </c>
      <c r="I33">
        <v>7</v>
      </c>
      <c r="J33">
        <v>8</v>
      </c>
      <c r="K33">
        <v>11</v>
      </c>
      <c r="L33">
        <v>4</v>
      </c>
      <c r="M33" t="s">
        <v>100</v>
      </c>
      <c r="N33" t="s">
        <v>109</v>
      </c>
      <c r="O33">
        <v>49</v>
      </c>
    </row>
    <row r="34" spans="1:14" ht="12.75">
      <c r="A34">
        <v>12</v>
      </c>
      <c r="B34">
        <v>482</v>
      </c>
      <c r="C34" t="s">
        <v>40</v>
      </c>
      <c r="D34" t="s">
        <v>41</v>
      </c>
      <c r="E34" t="str">
        <f t="shared" si="0"/>
        <v>Matthew Holden</v>
      </c>
      <c r="F34" t="s">
        <v>42</v>
      </c>
      <c r="G34" t="s">
        <v>43</v>
      </c>
      <c r="H34">
        <v>14</v>
      </c>
      <c r="I34">
        <v>-15</v>
      </c>
      <c r="J34">
        <v>13</v>
      </c>
      <c r="K34">
        <v>8</v>
      </c>
      <c r="L34">
        <v>12</v>
      </c>
      <c r="M34">
        <v>8</v>
      </c>
      <c r="N34">
        <v>55</v>
      </c>
    </row>
    <row r="35" spans="1:15" ht="12.75">
      <c r="A35">
        <v>13</v>
      </c>
      <c r="B35">
        <v>202</v>
      </c>
      <c r="C35" t="s">
        <v>69</v>
      </c>
      <c r="D35" t="s">
        <v>110</v>
      </c>
      <c r="E35" t="str">
        <f t="shared" si="0"/>
        <v>Nick Grace</v>
      </c>
      <c r="F35" t="s">
        <v>111</v>
      </c>
      <c r="G35" t="s">
        <v>112</v>
      </c>
      <c r="H35" t="s">
        <v>43</v>
      </c>
      <c r="I35">
        <v>13</v>
      </c>
      <c r="J35">
        <v>9</v>
      </c>
      <c r="K35">
        <v>12</v>
      </c>
      <c r="L35" t="s">
        <v>100</v>
      </c>
      <c r="M35">
        <v>8</v>
      </c>
      <c r="N35">
        <v>13</v>
      </c>
      <c r="O35">
        <v>55</v>
      </c>
    </row>
    <row r="36" spans="1:15" ht="12.75">
      <c r="A36">
        <v>14</v>
      </c>
      <c r="B36">
        <v>362</v>
      </c>
      <c r="C36" t="s">
        <v>113</v>
      </c>
      <c r="D36" t="s">
        <v>114</v>
      </c>
      <c r="E36" t="str">
        <f t="shared" si="0"/>
        <v>Chris Webber</v>
      </c>
      <c r="F36" t="s">
        <v>115</v>
      </c>
      <c r="G36" t="s">
        <v>116</v>
      </c>
      <c r="H36" t="s">
        <v>43</v>
      </c>
      <c r="I36">
        <v>11</v>
      </c>
      <c r="J36">
        <v>11</v>
      </c>
      <c r="K36">
        <v>7</v>
      </c>
      <c r="L36" t="s">
        <v>104</v>
      </c>
      <c r="M36" t="s">
        <v>109</v>
      </c>
      <c r="N36" t="s">
        <v>109</v>
      </c>
      <c r="O36">
        <v>67</v>
      </c>
    </row>
    <row r="37" spans="1:14" ht="12.75">
      <c r="A37">
        <v>15</v>
      </c>
      <c r="B37">
        <v>295</v>
      </c>
      <c r="C37" t="s">
        <v>117</v>
      </c>
      <c r="D37" t="s">
        <v>118</v>
      </c>
      <c r="E37" t="str">
        <f t="shared" si="0"/>
        <v>Justin Healey</v>
      </c>
      <c r="F37" t="s">
        <v>9</v>
      </c>
      <c r="G37" t="s">
        <v>43</v>
      </c>
      <c r="H37">
        <v>16</v>
      </c>
      <c r="I37">
        <v>14</v>
      </c>
      <c r="J37" t="s">
        <v>104</v>
      </c>
      <c r="K37" t="s">
        <v>109</v>
      </c>
      <c r="L37">
        <v>11</v>
      </c>
      <c r="M37">
        <v>14</v>
      </c>
      <c r="N37">
        <v>74</v>
      </c>
    </row>
    <row r="38" spans="1:15" ht="12.75">
      <c r="A38">
        <v>16</v>
      </c>
      <c r="B38">
        <v>502</v>
      </c>
      <c r="C38" t="s">
        <v>54</v>
      </c>
      <c r="D38" t="s">
        <v>119</v>
      </c>
      <c r="E38" t="str">
        <f t="shared" si="0"/>
        <v>Jason Rickards</v>
      </c>
      <c r="F38" t="s">
        <v>16</v>
      </c>
      <c r="G38" t="s">
        <v>98</v>
      </c>
      <c r="H38" t="s">
        <v>43</v>
      </c>
      <c r="I38">
        <v>15</v>
      </c>
      <c r="J38">
        <v>13</v>
      </c>
      <c r="K38" t="s">
        <v>100</v>
      </c>
      <c r="L38" t="s">
        <v>109</v>
      </c>
      <c r="M38" t="s">
        <v>120</v>
      </c>
      <c r="N38">
        <v>10</v>
      </c>
      <c r="O38">
        <v>76</v>
      </c>
    </row>
    <row r="39" spans="1:14" ht="12.75">
      <c r="A39">
        <v>17</v>
      </c>
      <c r="B39">
        <v>355</v>
      </c>
      <c r="C39" t="s">
        <v>121</v>
      </c>
      <c r="D39" t="s">
        <v>70</v>
      </c>
      <c r="E39" t="str">
        <f t="shared" si="0"/>
        <v>Nicholas Logan</v>
      </c>
      <c r="F39" t="s">
        <v>9</v>
      </c>
      <c r="G39" t="s">
        <v>43</v>
      </c>
      <c r="H39">
        <v>17</v>
      </c>
      <c r="I39" t="s">
        <v>104</v>
      </c>
      <c r="J39">
        <v>14</v>
      </c>
      <c r="K39" t="s">
        <v>109</v>
      </c>
      <c r="L39">
        <v>13</v>
      </c>
      <c r="M39">
        <v>15</v>
      </c>
      <c r="N39">
        <v>78</v>
      </c>
    </row>
    <row r="40" spans="1:7" ht="12.75">
      <c r="A40">
        <v>18</v>
      </c>
      <c r="B40">
        <v>375</v>
      </c>
      <c r="C40" t="s">
        <v>122</v>
      </c>
      <c r="D40" t="s">
        <v>123</v>
      </c>
      <c r="E40" t="str">
        <f t="shared" si="0"/>
        <v>Steve Wright</v>
      </c>
      <c r="F40" t="s">
        <v>63</v>
      </c>
      <c r="G40" t="s">
        <v>64</v>
      </c>
    </row>
    <row r="42" ht="12.75">
      <c r="A42" s="23" t="s">
        <v>135</v>
      </c>
    </row>
    <row r="43" spans="1:15" ht="12.75">
      <c r="A43" t="s">
        <v>10</v>
      </c>
      <c r="B43">
        <v>200</v>
      </c>
      <c r="C43" t="s">
        <v>24</v>
      </c>
      <c r="D43" t="s">
        <v>25</v>
      </c>
      <c r="E43" t="str">
        <f aca="true" t="shared" si="1" ref="E43:E53">CONCATENATE(C43," ",D43)</f>
        <v>Ian Trotter</v>
      </c>
      <c r="F43">
        <v>1</v>
      </c>
      <c r="G43">
        <v>-5</v>
      </c>
      <c r="H43">
        <v>2</v>
      </c>
      <c r="I43">
        <v>2</v>
      </c>
      <c r="J43">
        <v>-7</v>
      </c>
      <c r="K43">
        <v>2</v>
      </c>
      <c r="L43">
        <v>2</v>
      </c>
      <c r="M43">
        <v>2</v>
      </c>
      <c r="N43">
        <v>23</v>
      </c>
      <c r="O43">
        <v>11</v>
      </c>
    </row>
    <row r="44" spans="1:15" ht="12.75">
      <c r="A44" t="s">
        <v>13</v>
      </c>
      <c r="B44">
        <v>474</v>
      </c>
      <c r="C44" t="s">
        <v>137</v>
      </c>
      <c r="D44" t="s">
        <v>136</v>
      </c>
      <c r="E44" t="str">
        <f t="shared" si="1"/>
        <v>Alastair Conn</v>
      </c>
      <c r="F44">
        <v>-5</v>
      </c>
      <c r="G44">
        <v>1</v>
      </c>
      <c r="H44">
        <v>1</v>
      </c>
      <c r="I44">
        <v>-6</v>
      </c>
      <c r="J44">
        <v>5</v>
      </c>
      <c r="K44">
        <v>4</v>
      </c>
      <c r="L44">
        <v>1</v>
      </c>
      <c r="M44">
        <v>1</v>
      </c>
      <c r="N44">
        <v>24</v>
      </c>
      <c r="O44">
        <v>13</v>
      </c>
    </row>
    <row r="45" spans="1:16" ht="12.75">
      <c r="A45" t="s">
        <v>17</v>
      </c>
      <c r="B45">
        <v>435</v>
      </c>
      <c r="C45" t="s">
        <v>139</v>
      </c>
      <c r="D45" t="s">
        <v>138</v>
      </c>
      <c r="E45" t="str">
        <f t="shared" si="1"/>
        <v>Jono Shelley</v>
      </c>
      <c r="F45">
        <v>2</v>
      </c>
      <c r="G45">
        <v>2</v>
      </c>
      <c r="H45">
        <v>4</v>
      </c>
      <c r="I45">
        <v>1</v>
      </c>
      <c r="J45">
        <v>2</v>
      </c>
      <c r="K45">
        <v>-6</v>
      </c>
      <c r="L45">
        <v>4</v>
      </c>
      <c r="M45" t="s">
        <v>140</v>
      </c>
      <c r="N45" t="s">
        <v>20</v>
      </c>
      <c r="O45">
        <v>33</v>
      </c>
      <c r="P45">
        <v>15</v>
      </c>
    </row>
    <row r="46" spans="1:15" ht="12.75">
      <c r="A46" t="s">
        <v>21</v>
      </c>
      <c r="B46">
        <v>253</v>
      </c>
      <c r="C46" t="s">
        <v>142</v>
      </c>
      <c r="D46" t="s">
        <v>141</v>
      </c>
      <c r="E46" t="str">
        <f t="shared" si="1"/>
        <v>Graham Priestley</v>
      </c>
      <c r="F46">
        <v>3</v>
      </c>
      <c r="G46">
        <v>3</v>
      </c>
      <c r="H46">
        <v>3</v>
      </c>
      <c r="I46">
        <v>4</v>
      </c>
      <c r="J46">
        <v>1</v>
      </c>
      <c r="K46">
        <v>3</v>
      </c>
      <c r="L46">
        <v>-7</v>
      </c>
      <c r="M46">
        <v>-8</v>
      </c>
      <c r="N46">
        <v>32</v>
      </c>
      <c r="O46">
        <v>17</v>
      </c>
    </row>
    <row r="47" spans="1:16" ht="12.75">
      <c r="A47" t="s">
        <v>23</v>
      </c>
      <c r="B47">
        <v>168</v>
      </c>
      <c r="C47" t="s">
        <v>52</v>
      </c>
      <c r="D47" t="s">
        <v>25</v>
      </c>
      <c r="E47" t="str">
        <f t="shared" si="1"/>
        <v>Dan Trotter</v>
      </c>
      <c r="F47">
        <v>6</v>
      </c>
      <c r="G47">
        <v>6</v>
      </c>
      <c r="H47">
        <v>5</v>
      </c>
      <c r="I47" t="s">
        <v>140</v>
      </c>
      <c r="J47" t="s">
        <v>20</v>
      </c>
      <c r="K47">
        <v>-10</v>
      </c>
      <c r="L47">
        <v>1</v>
      </c>
      <c r="M47">
        <v>8</v>
      </c>
      <c r="N47">
        <v>4</v>
      </c>
      <c r="O47">
        <v>52</v>
      </c>
      <c r="P47">
        <v>30</v>
      </c>
    </row>
    <row r="48" spans="1:15" ht="12.75">
      <c r="A48" t="s">
        <v>28</v>
      </c>
      <c r="B48">
        <v>483</v>
      </c>
      <c r="C48" t="s">
        <v>144</v>
      </c>
      <c r="D48" t="s">
        <v>143</v>
      </c>
      <c r="E48" t="str">
        <f t="shared" si="1"/>
        <v>John Evans</v>
      </c>
      <c r="F48">
        <v>-10</v>
      </c>
      <c r="G48">
        <v>-7</v>
      </c>
      <c r="H48">
        <v>6</v>
      </c>
      <c r="I48">
        <v>5</v>
      </c>
      <c r="J48">
        <v>3</v>
      </c>
      <c r="K48">
        <v>5</v>
      </c>
      <c r="L48">
        <v>5</v>
      </c>
      <c r="M48">
        <v>6</v>
      </c>
      <c r="N48">
        <v>47</v>
      </c>
      <c r="O48">
        <v>30</v>
      </c>
    </row>
    <row r="49" spans="1:15" ht="12.75">
      <c r="A49" t="s">
        <v>33</v>
      </c>
      <c r="B49">
        <v>384</v>
      </c>
      <c r="C49" t="s">
        <v>34</v>
      </c>
      <c r="D49" t="s">
        <v>35</v>
      </c>
      <c r="E49" t="str">
        <f t="shared" si="1"/>
        <v>Stuart Keegan</v>
      </c>
      <c r="F49">
        <v>-9</v>
      </c>
      <c r="G49">
        <v>4</v>
      </c>
      <c r="H49">
        <v>-7</v>
      </c>
      <c r="I49">
        <v>3</v>
      </c>
      <c r="J49">
        <v>4</v>
      </c>
      <c r="K49">
        <v>7</v>
      </c>
      <c r="L49">
        <v>6</v>
      </c>
      <c r="M49">
        <v>7</v>
      </c>
      <c r="N49">
        <v>47</v>
      </c>
      <c r="O49">
        <v>31</v>
      </c>
    </row>
    <row r="50" spans="1:17" ht="12.75">
      <c r="A50" t="s">
        <v>36</v>
      </c>
      <c r="B50">
        <v>518</v>
      </c>
      <c r="C50" t="s">
        <v>144</v>
      </c>
      <c r="D50" t="s">
        <v>145</v>
      </c>
      <c r="E50" t="str">
        <f t="shared" si="1"/>
        <v>John Reeke</v>
      </c>
      <c r="F50">
        <v>4</v>
      </c>
      <c r="G50">
        <v>10</v>
      </c>
      <c r="H50" t="s">
        <v>140</v>
      </c>
      <c r="I50" t="s">
        <v>146</v>
      </c>
      <c r="J50" t="s">
        <v>140</v>
      </c>
      <c r="K50" t="s">
        <v>20</v>
      </c>
      <c r="L50">
        <v>6</v>
      </c>
      <c r="M50">
        <v>9</v>
      </c>
      <c r="N50">
        <v>3</v>
      </c>
      <c r="O50">
        <v>5</v>
      </c>
      <c r="P50">
        <v>61</v>
      </c>
      <c r="Q50">
        <v>37</v>
      </c>
    </row>
    <row r="51" spans="1:16" ht="12.75">
      <c r="A51" t="s">
        <v>39</v>
      </c>
      <c r="B51">
        <v>481</v>
      </c>
      <c r="C51" t="s">
        <v>148</v>
      </c>
      <c r="D51" t="s">
        <v>147</v>
      </c>
      <c r="E51" t="str">
        <f t="shared" si="1"/>
        <v>Josh Moran</v>
      </c>
      <c r="F51">
        <v>7</v>
      </c>
      <c r="G51">
        <v>8</v>
      </c>
      <c r="H51">
        <v>8</v>
      </c>
      <c r="I51">
        <v>7</v>
      </c>
      <c r="J51">
        <v>8</v>
      </c>
      <c r="K51" t="s">
        <v>140</v>
      </c>
      <c r="L51" t="s">
        <v>146</v>
      </c>
      <c r="M51">
        <v>-10</v>
      </c>
      <c r="N51">
        <v>9</v>
      </c>
      <c r="O51">
        <v>69</v>
      </c>
      <c r="P51">
        <v>47</v>
      </c>
    </row>
    <row r="52" spans="1:19" ht="12.75">
      <c r="A52" t="s">
        <v>44</v>
      </c>
      <c r="B52">
        <v>294</v>
      </c>
      <c r="C52" t="s">
        <v>150</v>
      </c>
      <c r="D52" t="s">
        <v>149</v>
      </c>
      <c r="E52" t="str">
        <f t="shared" si="1"/>
        <v>Tom Conway</v>
      </c>
      <c r="F52" t="s">
        <v>140</v>
      </c>
      <c r="G52" t="s">
        <v>20</v>
      </c>
      <c r="H52" t="s">
        <v>140</v>
      </c>
      <c r="I52" t="s">
        <v>20</v>
      </c>
      <c r="J52">
        <v>12</v>
      </c>
      <c r="K52" t="s">
        <v>27</v>
      </c>
      <c r="L52">
        <v>12</v>
      </c>
      <c r="M52" t="s">
        <v>27</v>
      </c>
      <c r="N52">
        <v>9</v>
      </c>
      <c r="O52">
        <v>8</v>
      </c>
      <c r="P52">
        <v>9</v>
      </c>
      <c r="Q52">
        <v>3</v>
      </c>
      <c r="R52">
        <v>77</v>
      </c>
      <c r="S52">
        <v>53</v>
      </c>
    </row>
    <row r="53" spans="1:17" ht="12.75">
      <c r="A53" t="s">
        <v>47</v>
      </c>
      <c r="B53">
        <v>295</v>
      </c>
      <c r="C53" t="s">
        <v>117</v>
      </c>
      <c r="D53" t="s">
        <v>118</v>
      </c>
      <c r="E53" t="str">
        <f t="shared" si="1"/>
        <v>Justin Healey</v>
      </c>
      <c r="F53">
        <v>8</v>
      </c>
      <c r="G53">
        <v>9</v>
      </c>
      <c r="H53">
        <v>9</v>
      </c>
      <c r="I53">
        <v>8</v>
      </c>
      <c r="J53" t="s">
        <v>140</v>
      </c>
      <c r="K53" t="s">
        <v>146</v>
      </c>
      <c r="L53">
        <v>10</v>
      </c>
      <c r="M53">
        <v>11</v>
      </c>
      <c r="N53" t="s">
        <v>140</v>
      </c>
      <c r="O53" t="s">
        <v>20</v>
      </c>
      <c r="P53">
        <v>79</v>
      </c>
      <c r="Q53">
        <v>55</v>
      </c>
    </row>
    <row r="56" ht="12.75">
      <c r="A56" s="23" t="s">
        <v>161</v>
      </c>
    </row>
    <row r="75" ht="12.75">
      <c r="A75" s="23" t="s">
        <v>163</v>
      </c>
    </row>
    <row r="76" spans="1:12" ht="12.75">
      <c r="A76" t="s">
        <v>191</v>
      </c>
      <c r="B76" t="s">
        <v>192</v>
      </c>
      <c r="C76" t="s">
        <v>193</v>
      </c>
      <c r="D76" t="s">
        <v>194</v>
      </c>
      <c r="E76" t="s">
        <v>195</v>
      </c>
      <c r="F76" t="s">
        <v>196</v>
      </c>
      <c r="G76" t="s">
        <v>197</v>
      </c>
      <c r="H76" t="s">
        <v>198</v>
      </c>
      <c r="I76" t="s">
        <v>199</v>
      </c>
      <c r="J76" t="s">
        <v>200</v>
      </c>
      <c r="K76" t="s">
        <v>201</v>
      </c>
      <c r="L76" t="s">
        <v>202</v>
      </c>
    </row>
    <row r="77" spans="1:12" ht="12.75">
      <c r="A77" t="s">
        <v>10</v>
      </c>
      <c r="B77" t="s">
        <v>203</v>
      </c>
      <c r="C77">
        <v>168</v>
      </c>
      <c r="D77" t="s">
        <v>88</v>
      </c>
      <c r="F77" t="s">
        <v>204</v>
      </c>
      <c r="G77">
        <v>857</v>
      </c>
      <c r="H77">
        <v>42</v>
      </c>
      <c r="I77">
        <v>1</v>
      </c>
      <c r="J77">
        <v>3</v>
      </c>
      <c r="K77">
        <v>4</v>
      </c>
      <c r="L77">
        <v>4</v>
      </c>
    </row>
    <row r="78" spans="1:12" ht="12.75">
      <c r="A78" t="s">
        <v>13</v>
      </c>
      <c r="B78" t="s">
        <v>203</v>
      </c>
      <c r="C78">
        <v>487</v>
      </c>
      <c r="D78" t="s">
        <v>78</v>
      </c>
      <c r="F78" t="s">
        <v>205</v>
      </c>
      <c r="G78">
        <v>857</v>
      </c>
      <c r="H78">
        <v>3</v>
      </c>
      <c r="I78">
        <v>2</v>
      </c>
      <c r="J78">
        <v>4</v>
      </c>
      <c r="K78">
        <v>6</v>
      </c>
      <c r="L78">
        <v>6</v>
      </c>
    </row>
    <row r="79" spans="1:12" ht="12.75">
      <c r="A79" t="s">
        <v>17</v>
      </c>
      <c r="B79" t="s">
        <v>203</v>
      </c>
      <c r="C79">
        <v>200</v>
      </c>
      <c r="D79" t="s">
        <v>206</v>
      </c>
      <c r="F79" t="s">
        <v>204</v>
      </c>
      <c r="G79">
        <v>857</v>
      </c>
      <c r="H79">
        <v>43</v>
      </c>
      <c r="I79">
        <v>4</v>
      </c>
      <c r="J79">
        <v>5</v>
      </c>
      <c r="K79">
        <v>9</v>
      </c>
      <c r="L79">
        <v>9</v>
      </c>
    </row>
    <row r="80" spans="1:12" ht="12.75">
      <c r="A80" t="s">
        <v>21</v>
      </c>
      <c r="B80" t="s">
        <v>203</v>
      </c>
      <c r="C80">
        <v>474</v>
      </c>
      <c r="D80" t="s">
        <v>151</v>
      </c>
      <c r="F80" t="s">
        <v>204</v>
      </c>
      <c r="G80">
        <v>857</v>
      </c>
      <c r="H80">
        <v>23</v>
      </c>
      <c r="I80">
        <v>10</v>
      </c>
      <c r="J80">
        <v>2</v>
      </c>
      <c r="K80">
        <v>12</v>
      </c>
      <c r="L80">
        <v>12</v>
      </c>
    </row>
    <row r="81" spans="1:12" ht="12.75">
      <c r="A81" t="s">
        <v>23</v>
      </c>
      <c r="B81" t="s">
        <v>207</v>
      </c>
      <c r="C81">
        <v>125</v>
      </c>
      <c r="D81" t="s">
        <v>208</v>
      </c>
      <c r="E81" t="s">
        <v>209</v>
      </c>
      <c r="F81" t="s">
        <v>210</v>
      </c>
      <c r="G81">
        <v>732</v>
      </c>
      <c r="H81">
        <v>38</v>
      </c>
      <c r="I81">
        <v>12</v>
      </c>
      <c r="J81">
        <v>1</v>
      </c>
      <c r="K81">
        <v>13</v>
      </c>
      <c r="L81">
        <v>13</v>
      </c>
    </row>
    <row r="82" spans="1:12" ht="12.75">
      <c r="A82" t="s">
        <v>28</v>
      </c>
      <c r="B82" t="s">
        <v>203</v>
      </c>
      <c r="C82">
        <v>282</v>
      </c>
      <c r="D82" t="s">
        <v>184</v>
      </c>
      <c r="F82" t="s">
        <v>211</v>
      </c>
      <c r="G82">
        <v>857</v>
      </c>
      <c r="H82">
        <v>26</v>
      </c>
      <c r="I82">
        <v>6</v>
      </c>
      <c r="J82">
        <v>7</v>
      </c>
      <c r="K82">
        <v>13</v>
      </c>
      <c r="L82">
        <v>13</v>
      </c>
    </row>
    <row r="83" spans="1:12" ht="12.75">
      <c r="A83" t="s">
        <v>33</v>
      </c>
      <c r="B83" t="s">
        <v>203</v>
      </c>
      <c r="C83">
        <v>220</v>
      </c>
      <c r="D83" t="s">
        <v>185</v>
      </c>
      <c r="F83" t="s">
        <v>212</v>
      </c>
      <c r="G83">
        <v>857</v>
      </c>
      <c r="H83">
        <v>59</v>
      </c>
      <c r="I83">
        <v>3</v>
      </c>
      <c r="J83">
        <v>11</v>
      </c>
      <c r="K83">
        <v>14</v>
      </c>
      <c r="L83">
        <v>14</v>
      </c>
    </row>
    <row r="84" spans="1:12" ht="12.75">
      <c r="A84" t="s">
        <v>36</v>
      </c>
      <c r="B84" t="s">
        <v>203</v>
      </c>
      <c r="C84">
        <v>435</v>
      </c>
      <c r="D84" t="s">
        <v>152</v>
      </c>
      <c r="F84" t="s">
        <v>211</v>
      </c>
      <c r="G84">
        <v>857</v>
      </c>
      <c r="H84">
        <v>34</v>
      </c>
      <c r="I84">
        <v>8</v>
      </c>
      <c r="J84">
        <v>6</v>
      </c>
      <c r="K84">
        <v>14</v>
      </c>
      <c r="L84">
        <v>14</v>
      </c>
    </row>
    <row r="85" spans="1:12" ht="12.75">
      <c r="A85" t="s">
        <v>39</v>
      </c>
      <c r="B85" t="s">
        <v>203</v>
      </c>
      <c r="C85">
        <v>483</v>
      </c>
      <c r="D85" t="s">
        <v>154</v>
      </c>
      <c r="F85" t="s">
        <v>204</v>
      </c>
      <c r="G85">
        <v>857</v>
      </c>
      <c r="H85">
        <v>128</v>
      </c>
      <c r="I85">
        <v>5</v>
      </c>
      <c r="J85">
        <v>12</v>
      </c>
      <c r="K85">
        <v>17</v>
      </c>
      <c r="L85">
        <v>17</v>
      </c>
    </row>
    <row r="86" spans="1:12" ht="12.75">
      <c r="A86" t="s">
        <v>44</v>
      </c>
      <c r="B86" t="s">
        <v>203</v>
      </c>
      <c r="C86">
        <v>444</v>
      </c>
      <c r="D86" t="s">
        <v>86</v>
      </c>
      <c r="F86" t="s">
        <v>205</v>
      </c>
      <c r="G86">
        <v>857</v>
      </c>
      <c r="H86">
        <v>1</v>
      </c>
      <c r="I86">
        <v>7</v>
      </c>
      <c r="J86">
        <v>10</v>
      </c>
      <c r="K86">
        <v>17</v>
      </c>
      <c r="L86">
        <v>17</v>
      </c>
    </row>
    <row r="87" spans="1:12" ht="12.75">
      <c r="A87" t="s">
        <v>47</v>
      </c>
      <c r="B87" t="s">
        <v>203</v>
      </c>
      <c r="C87">
        <v>374</v>
      </c>
      <c r="D87" t="s">
        <v>186</v>
      </c>
      <c r="F87" t="s">
        <v>211</v>
      </c>
      <c r="G87">
        <v>857</v>
      </c>
      <c r="H87">
        <v>49</v>
      </c>
      <c r="I87">
        <v>13</v>
      </c>
      <c r="J87">
        <v>9</v>
      </c>
      <c r="K87">
        <v>22</v>
      </c>
      <c r="L87">
        <v>22</v>
      </c>
    </row>
    <row r="88" spans="1:12" ht="12.75">
      <c r="A88" t="s">
        <v>51</v>
      </c>
      <c r="B88" t="s">
        <v>203</v>
      </c>
      <c r="C88">
        <v>294</v>
      </c>
      <c r="D88" t="s">
        <v>157</v>
      </c>
      <c r="F88" t="s">
        <v>204</v>
      </c>
      <c r="G88">
        <v>857</v>
      </c>
      <c r="H88">
        <v>31</v>
      </c>
      <c r="I88">
        <v>16</v>
      </c>
      <c r="J88">
        <v>8</v>
      </c>
      <c r="K88">
        <v>24</v>
      </c>
      <c r="L88">
        <v>24</v>
      </c>
    </row>
    <row r="89" spans="1:12" ht="12.75">
      <c r="A89" t="s">
        <v>53</v>
      </c>
      <c r="B89" t="s">
        <v>207</v>
      </c>
      <c r="C89">
        <v>903</v>
      </c>
      <c r="D89" t="s">
        <v>213</v>
      </c>
      <c r="E89" t="s">
        <v>214</v>
      </c>
      <c r="F89" t="s">
        <v>215</v>
      </c>
      <c r="G89">
        <v>732</v>
      </c>
      <c r="H89">
        <v>21</v>
      </c>
      <c r="I89">
        <v>11</v>
      </c>
      <c r="J89">
        <v>14</v>
      </c>
      <c r="K89">
        <v>25</v>
      </c>
      <c r="L89">
        <v>25</v>
      </c>
    </row>
    <row r="90" spans="1:12" ht="12.75">
      <c r="A90" t="s">
        <v>57</v>
      </c>
      <c r="B90" t="s">
        <v>207</v>
      </c>
      <c r="C90">
        <v>695</v>
      </c>
      <c r="D90" t="s">
        <v>216</v>
      </c>
      <c r="E90" t="s">
        <v>217</v>
      </c>
      <c r="F90" t="s">
        <v>218</v>
      </c>
      <c r="G90">
        <v>732</v>
      </c>
      <c r="H90">
        <v>32</v>
      </c>
      <c r="I90">
        <v>15</v>
      </c>
      <c r="J90">
        <v>13</v>
      </c>
      <c r="K90">
        <v>28</v>
      </c>
      <c r="L90">
        <v>28</v>
      </c>
    </row>
    <row r="91" spans="1:12" ht="12.75">
      <c r="A91" t="s">
        <v>60</v>
      </c>
      <c r="B91" t="s">
        <v>203</v>
      </c>
      <c r="C91">
        <v>367</v>
      </c>
      <c r="D91" t="s">
        <v>219</v>
      </c>
      <c r="F91" t="s">
        <v>212</v>
      </c>
      <c r="G91">
        <v>857</v>
      </c>
      <c r="H91">
        <v>60</v>
      </c>
      <c r="I91">
        <v>9</v>
      </c>
      <c r="J91" t="s">
        <v>220</v>
      </c>
      <c r="K91">
        <v>29</v>
      </c>
      <c r="L91">
        <v>29</v>
      </c>
    </row>
    <row r="92" spans="1:12" ht="12.75">
      <c r="A92" t="s">
        <v>65</v>
      </c>
      <c r="B92" t="s">
        <v>203</v>
      </c>
      <c r="C92">
        <v>181</v>
      </c>
      <c r="D92" t="s">
        <v>188</v>
      </c>
      <c r="F92" t="s">
        <v>221</v>
      </c>
      <c r="G92">
        <v>857</v>
      </c>
      <c r="H92">
        <v>58</v>
      </c>
      <c r="I92">
        <v>14</v>
      </c>
      <c r="J92">
        <v>15</v>
      </c>
      <c r="K92">
        <v>29</v>
      </c>
      <c r="L92">
        <v>29</v>
      </c>
    </row>
    <row r="93" spans="1:12" ht="12.75">
      <c r="A93" t="s">
        <v>68</v>
      </c>
      <c r="B93" t="s">
        <v>203</v>
      </c>
      <c r="C93">
        <v>287</v>
      </c>
      <c r="D93" t="s">
        <v>189</v>
      </c>
      <c r="F93" t="s">
        <v>204</v>
      </c>
      <c r="G93">
        <v>857</v>
      </c>
      <c r="H93">
        <v>37</v>
      </c>
      <c r="I93">
        <v>17</v>
      </c>
      <c r="J93">
        <v>16</v>
      </c>
      <c r="K93">
        <v>33</v>
      </c>
      <c r="L93">
        <v>33</v>
      </c>
    </row>
    <row r="94" spans="1:12" ht="12.75">
      <c r="A94" t="s">
        <v>71</v>
      </c>
      <c r="B94" t="s">
        <v>203</v>
      </c>
      <c r="C94">
        <v>449</v>
      </c>
      <c r="D94" t="s">
        <v>190</v>
      </c>
      <c r="F94" t="s">
        <v>222</v>
      </c>
      <c r="G94">
        <v>857</v>
      </c>
      <c r="H94">
        <v>63</v>
      </c>
      <c r="I94" t="s">
        <v>223</v>
      </c>
      <c r="J94" t="s">
        <v>223</v>
      </c>
      <c r="K94">
        <v>40</v>
      </c>
      <c r="L94">
        <v>40</v>
      </c>
    </row>
    <row r="95" spans="1:12" ht="12.75">
      <c r="A95" t="s">
        <v>71</v>
      </c>
      <c r="B95" t="s">
        <v>203</v>
      </c>
      <c r="C95">
        <v>516</v>
      </c>
      <c r="D95" t="s">
        <v>224</v>
      </c>
      <c r="F95" t="s">
        <v>225</v>
      </c>
      <c r="G95">
        <v>857</v>
      </c>
      <c r="H95">
        <v>68</v>
      </c>
      <c r="I95" t="s">
        <v>223</v>
      </c>
      <c r="J95" t="s">
        <v>223</v>
      </c>
      <c r="K95">
        <v>40</v>
      </c>
      <c r="L95">
        <v>40</v>
      </c>
    </row>
    <row r="97" ht="13.5" thickBot="1">
      <c r="A97" t="s">
        <v>50</v>
      </c>
    </row>
    <row r="98" spans="1:17" ht="26.25" thickBot="1">
      <c r="A98" s="34" t="s">
        <v>191</v>
      </c>
      <c r="B98" s="34" t="s">
        <v>299</v>
      </c>
      <c r="C98" s="34" t="s">
        <v>300</v>
      </c>
      <c r="D98" s="34" t="s">
        <v>193</v>
      </c>
      <c r="E98" s="34" t="s">
        <v>194</v>
      </c>
      <c r="F98" s="34" t="s">
        <v>195</v>
      </c>
      <c r="G98" s="34" t="s">
        <v>196</v>
      </c>
      <c r="H98" s="34" t="s">
        <v>301</v>
      </c>
      <c r="I98" s="34" t="s">
        <v>199</v>
      </c>
      <c r="J98" s="34" t="s">
        <v>200</v>
      </c>
      <c r="K98" s="34" t="s">
        <v>302</v>
      </c>
      <c r="L98" s="34" t="s">
        <v>303</v>
      </c>
      <c r="M98" s="34" t="s">
        <v>304</v>
      </c>
      <c r="N98" s="34" t="s">
        <v>305</v>
      </c>
      <c r="O98" s="34" t="s">
        <v>201</v>
      </c>
      <c r="P98" s="34" t="s">
        <v>202</v>
      </c>
      <c r="Q98" s="34" t="s">
        <v>306</v>
      </c>
    </row>
    <row r="99" spans="1:17" ht="26.25" thickBot="1">
      <c r="A99" s="35" t="s">
        <v>10</v>
      </c>
      <c r="B99" s="35" t="s">
        <v>203</v>
      </c>
      <c r="C99" s="35"/>
      <c r="D99" s="35">
        <v>487</v>
      </c>
      <c r="E99" s="35" t="s">
        <v>78</v>
      </c>
      <c r="F99" s="35"/>
      <c r="G99" s="35" t="s">
        <v>250</v>
      </c>
      <c r="H99" s="35"/>
      <c r="I99" s="35">
        <v>-6</v>
      </c>
      <c r="J99" s="35">
        <v>2</v>
      </c>
      <c r="K99" s="35">
        <v>1</v>
      </c>
      <c r="L99" s="35">
        <v>3</v>
      </c>
      <c r="M99" s="35">
        <v>2</v>
      </c>
      <c r="N99" s="35">
        <v>1</v>
      </c>
      <c r="O99" s="35">
        <v>15</v>
      </c>
      <c r="P99" s="35">
        <v>9</v>
      </c>
      <c r="Q99" s="35"/>
    </row>
    <row r="100" spans="1:17" ht="26.25" thickBot="1">
      <c r="A100" s="35" t="s">
        <v>13</v>
      </c>
      <c r="B100" s="35" t="s">
        <v>203</v>
      </c>
      <c r="C100" s="35"/>
      <c r="D100" s="35">
        <v>372</v>
      </c>
      <c r="E100" s="35" t="s">
        <v>307</v>
      </c>
      <c r="F100" s="35"/>
      <c r="G100" s="35" t="s">
        <v>259</v>
      </c>
      <c r="H100" s="35"/>
      <c r="I100" s="35">
        <v>-8</v>
      </c>
      <c r="J100" s="35">
        <v>5</v>
      </c>
      <c r="K100" s="35">
        <v>4</v>
      </c>
      <c r="L100" s="35">
        <v>2</v>
      </c>
      <c r="M100" s="35">
        <v>4</v>
      </c>
      <c r="N100" s="35">
        <v>3</v>
      </c>
      <c r="O100" s="35">
        <v>26</v>
      </c>
      <c r="P100" s="35">
        <v>18</v>
      </c>
      <c r="Q100" s="35"/>
    </row>
    <row r="101" spans="1:17" ht="39" thickBot="1">
      <c r="A101" s="35" t="s">
        <v>17</v>
      </c>
      <c r="B101" s="35" t="s">
        <v>203</v>
      </c>
      <c r="C101" s="35"/>
      <c r="D101" s="35">
        <v>442</v>
      </c>
      <c r="E101" s="35" t="s">
        <v>77</v>
      </c>
      <c r="F101" s="35"/>
      <c r="G101" s="35" t="s">
        <v>308</v>
      </c>
      <c r="H101" s="35"/>
      <c r="I101" s="35">
        <v>1</v>
      </c>
      <c r="J101" s="35">
        <v>1</v>
      </c>
      <c r="K101" s="35">
        <v>2</v>
      </c>
      <c r="L101" s="35">
        <v>-8</v>
      </c>
      <c r="M101" s="35">
        <v>8</v>
      </c>
      <c r="N101" s="35">
        <v>7</v>
      </c>
      <c r="O101" s="35">
        <v>27</v>
      </c>
      <c r="P101" s="35">
        <v>19</v>
      </c>
      <c r="Q101" s="35"/>
    </row>
    <row r="102" spans="1:17" ht="26.25" thickBot="1">
      <c r="A102" s="35" t="s">
        <v>21</v>
      </c>
      <c r="B102" s="35" t="s">
        <v>203</v>
      </c>
      <c r="C102" s="35"/>
      <c r="D102" s="35">
        <v>200</v>
      </c>
      <c r="E102" s="35" t="s">
        <v>81</v>
      </c>
      <c r="F102" s="35"/>
      <c r="G102" s="35" t="s">
        <v>309</v>
      </c>
      <c r="H102" s="35"/>
      <c r="I102" s="35">
        <v>3</v>
      </c>
      <c r="J102" s="35">
        <v>4</v>
      </c>
      <c r="K102" s="35">
        <v>-10</v>
      </c>
      <c r="L102" s="35">
        <v>4</v>
      </c>
      <c r="M102" s="35">
        <v>6</v>
      </c>
      <c r="N102" s="35">
        <v>4</v>
      </c>
      <c r="O102" s="35">
        <v>31</v>
      </c>
      <c r="P102" s="35">
        <v>21</v>
      </c>
      <c r="Q102" s="35"/>
    </row>
    <row r="103" spans="1:17" ht="26.25" thickBot="1">
      <c r="A103" s="35" t="s">
        <v>23</v>
      </c>
      <c r="B103" s="35" t="s">
        <v>203</v>
      </c>
      <c r="C103" s="35"/>
      <c r="D103" s="35">
        <v>130</v>
      </c>
      <c r="E103" s="35" t="s">
        <v>183</v>
      </c>
      <c r="F103" s="35"/>
      <c r="G103" s="35" t="s">
        <v>259</v>
      </c>
      <c r="H103" s="35"/>
      <c r="I103" s="35">
        <v>15</v>
      </c>
      <c r="J103" s="35" t="s">
        <v>310</v>
      </c>
      <c r="K103" s="35">
        <v>3</v>
      </c>
      <c r="L103" s="35">
        <v>1</v>
      </c>
      <c r="M103" s="35">
        <v>1</v>
      </c>
      <c r="N103" s="35">
        <v>2</v>
      </c>
      <c r="O103" s="35">
        <v>50</v>
      </c>
      <c r="P103" s="35">
        <v>22</v>
      </c>
      <c r="Q103" s="35"/>
    </row>
    <row r="104" spans="1:17" ht="26.25" thickBot="1">
      <c r="A104" s="35" t="s">
        <v>28</v>
      </c>
      <c r="B104" s="35" t="s">
        <v>203</v>
      </c>
      <c r="C104" s="35"/>
      <c r="D104" s="35">
        <v>305</v>
      </c>
      <c r="E104" s="35" t="s">
        <v>125</v>
      </c>
      <c r="F104" s="35"/>
      <c r="G104" s="35" t="s">
        <v>94</v>
      </c>
      <c r="H104" s="35"/>
      <c r="I104" s="35">
        <v>2</v>
      </c>
      <c r="J104" s="35">
        <v>3</v>
      </c>
      <c r="K104" s="35">
        <v>-17</v>
      </c>
      <c r="L104" s="35">
        <v>9</v>
      </c>
      <c r="M104" s="35">
        <v>9</v>
      </c>
      <c r="N104" s="35">
        <v>10</v>
      </c>
      <c r="O104" s="35">
        <v>50</v>
      </c>
      <c r="P104" s="35">
        <v>33</v>
      </c>
      <c r="Q104" s="35"/>
    </row>
    <row r="105" spans="1:17" ht="26.25" thickBot="1">
      <c r="A105" s="35" t="s">
        <v>33</v>
      </c>
      <c r="B105" s="35" t="s">
        <v>203</v>
      </c>
      <c r="C105" s="35"/>
      <c r="D105" s="35">
        <v>302</v>
      </c>
      <c r="E105" s="35" t="s">
        <v>298</v>
      </c>
      <c r="F105" s="35"/>
      <c r="G105" s="35" t="s">
        <v>94</v>
      </c>
      <c r="H105" s="35"/>
      <c r="I105" s="35">
        <v>11</v>
      </c>
      <c r="J105" s="35">
        <v>-12</v>
      </c>
      <c r="K105" s="35">
        <v>5</v>
      </c>
      <c r="L105" s="35">
        <v>5</v>
      </c>
      <c r="M105" s="35">
        <v>7</v>
      </c>
      <c r="N105" s="35">
        <v>9</v>
      </c>
      <c r="O105" s="35">
        <v>49</v>
      </c>
      <c r="P105" s="35">
        <v>37</v>
      </c>
      <c r="Q105" s="35"/>
    </row>
    <row r="106" spans="1:17" ht="26.25" thickBot="1">
      <c r="A106" s="35" t="s">
        <v>36</v>
      </c>
      <c r="B106" s="35" t="s">
        <v>203</v>
      </c>
      <c r="C106" s="35"/>
      <c r="D106" s="35">
        <v>373</v>
      </c>
      <c r="E106" s="35" t="s">
        <v>311</v>
      </c>
      <c r="F106" s="35"/>
      <c r="G106" s="35" t="s">
        <v>250</v>
      </c>
      <c r="H106" s="35"/>
      <c r="I106" s="35">
        <v>9</v>
      </c>
      <c r="J106" s="35">
        <v>10</v>
      </c>
      <c r="K106" s="35">
        <v>11</v>
      </c>
      <c r="L106" s="35">
        <v>10</v>
      </c>
      <c r="M106" s="35">
        <v>-14</v>
      </c>
      <c r="N106" s="35">
        <v>5</v>
      </c>
      <c r="O106" s="35">
        <v>59</v>
      </c>
      <c r="P106" s="35">
        <v>45</v>
      </c>
      <c r="Q106" s="35"/>
    </row>
    <row r="107" spans="1:17" ht="26.25" thickBot="1">
      <c r="A107" s="35" t="s">
        <v>39</v>
      </c>
      <c r="B107" s="35" t="s">
        <v>203</v>
      </c>
      <c r="C107" s="35"/>
      <c r="D107" s="35">
        <v>324</v>
      </c>
      <c r="E107" s="35" t="s">
        <v>312</v>
      </c>
      <c r="F107" s="35"/>
      <c r="G107" s="35" t="s">
        <v>250</v>
      </c>
      <c r="H107" s="35"/>
      <c r="I107" s="35">
        <v>12</v>
      </c>
      <c r="J107" s="35" t="s">
        <v>310</v>
      </c>
      <c r="K107" s="35">
        <v>6</v>
      </c>
      <c r="L107" s="35">
        <v>16</v>
      </c>
      <c r="M107" s="35">
        <v>5</v>
      </c>
      <c r="N107" s="35">
        <v>8</v>
      </c>
      <c r="O107" s="35">
        <v>75</v>
      </c>
      <c r="P107" s="35">
        <v>47</v>
      </c>
      <c r="Q107" s="35"/>
    </row>
    <row r="108" spans="1:17" ht="26.25" thickBot="1">
      <c r="A108" s="35" t="s">
        <v>44</v>
      </c>
      <c r="B108" s="35" t="s">
        <v>203</v>
      </c>
      <c r="C108" s="35"/>
      <c r="D108" s="35">
        <v>482</v>
      </c>
      <c r="E108" s="35" t="s">
        <v>85</v>
      </c>
      <c r="F108" s="35"/>
      <c r="G108" s="35" t="s">
        <v>253</v>
      </c>
      <c r="H108" s="35"/>
      <c r="I108" s="35">
        <v>7</v>
      </c>
      <c r="J108" s="35">
        <v>7</v>
      </c>
      <c r="K108" s="35">
        <v>16</v>
      </c>
      <c r="L108" s="35">
        <v>15</v>
      </c>
      <c r="M108" s="35">
        <v>10</v>
      </c>
      <c r="N108" s="35">
        <v>-20</v>
      </c>
      <c r="O108" s="35">
        <v>75</v>
      </c>
      <c r="P108" s="35">
        <v>55</v>
      </c>
      <c r="Q108" s="35"/>
    </row>
    <row r="109" spans="1:17" ht="26.25" thickBot="1">
      <c r="A109" s="35" t="s">
        <v>47</v>
      </c>
      <c r="B109" s="35" t="s">
        <v>203</v>
      </c>
      <c r="C109" s="35"/>
      <c r="D109" s="35">
        <v>260</v>
      </c>
      <c r="E109" s="35" t="s">
        <v>128</v>
      </c>
      <c r="F109" s="35"/>
      <c r="G109" s="35" t="s">
        <v>250</v>
      </c>
      <c r="H109" s="35"/>
      <c r="I109" s="35">
        <v>13</v>
      </c>
      <c r="J109" s="35">
        <v>9</v>
      </c>
      <c r="K109" s="35">
        <v>-24</v>
      </c>
      <c r="L109" s="35">
        <v>7</v>
      </c>
      <c r="M109" s="35">
        <v>15</v>
      </c>
      <c r="N109" s="35">
        <v>11</v>
      </c>
      <c r="O109" s="35">
        <v>79</v>
      </c>
      <c r="P109" s="35">
        <v>55</v>
      </c>
      <c r="Q109" s="35"/>
    </row>
    <row r="110" spans="1:17" ht="26.25" thickBot="1">
      <c r="A110" s="35" t="s">
        <v>51</v>
      </c>
      <c r="B110" s="35" t="s">
        <v>203</v>
      </c>
      <c r="C110" s="35"/>
      <c r="D110" s="35">
        <v>432</v>
      </c>
      <c r="E110" s="35" t="s">
        <v>181</v>
      </c>
      <c r="F110" s="35"/>
      <c r="G110" s="35" t="s">
        <v>94</v>
      </c>
      <c r="H110" s="35"/>
      <c r="I110" s="35">
        <v>4</v>
      </c>
      <c r="J110" s="35" t="s">
        <v>310</v>
      </c>
      <c r="K110" s="35">
        <v>18</v>
      </c>
      <c r="L110" s="35">
        <v>19</v>
      </c>
      <c r="M110" s="35">
        <v>3</v>
      </c>
      <c r="N110" s="35">
        <v>12</v>
      </c>
      <c r="O110" s="35">
        <v>84</v>
      </c>
      <c r="P110" s="35">
        <v>56</v>
      </c>
      <c r="Q110" s="35"/>
    </row>
    <row r="111" spans="1:17" ht="51.75" thickBot="1">
      <c r="A111" s="35" t="s">
        <v>53</v>
      </c>
      <c r="B111" s="35" t="s">
        <v>203</v>
      </c>
      <c r="C111" s="35"/>
      <c r="D111" s="35">
        <v>169</v>
      </c>
      <c r="E111" s="35" t="s">
        <v>87</v>
      </c>
      <c r="F111" s="35"/>
      <c r="G111" s="35" t="s">
        <v>313</v>
      </c>
      <c r="H111" s="35"/>
      <c r="I111" s="35">
        <v>10</v>
      </c>
      <c r="J111" s="35">
        <v>8</v>
      </c>
      <c r="K111" s="35">
        <v>13</v>
      </c>
      <c r="L111" s="35">
        <v>14</v>
      </c>
      <c r="M111" s="35">
        <v>-16</v>
      </c>
      <c r="N111" s="35">
        <v>13</v>
      </c>
      <c r="O111" s="35">
        <v>74</v>
      </c>
      <c r="P111" s="35">
        <v>58</v>
      </c>
      <c r="Q111" s="35"/>
    </row>
    <row r="112" spans="1:17" ht="51.75" thickBot="1">
      <c r="A112" s="35" t="s">
        <v>57</v>
      </c>
      <c r="B112" s="35" t="s">
        <v>203</v>
      </c>
      <c r="C112" s="35"/>
      <c r="D112" s="35">
        <v>168</v>
      </c>
      <c r="E112" s="35" t="s">
        <v>88</v>
      </c>
      <c r="F112" s="35"/>
      <c r="G112" s="35" t="s">
        <v>314</v>
      </c>
      <c r="H112" s="35"/>
      <c r="I112" s="35" t="s">
        <v>310</v>
      </c>
      <c r="J112" s="35" t="s">
        <v>315</v>
      </c>
      <c r="K112" s="35">
        <v>7</v>
      </c>
      <c r="L112" s="35">
        <v>6</v>
      </c>
      <c r="M112" s="35">
        <v>12</v>
      </c>
      <c r="N112" s="35">
        <v>14</v>
      </c>
      <c r="O112" s="35">
        <v>95</v>
      </c>
      <c r="P112" s="35">
        <v>67</v>
      </c>
      <c r="Q112" s="35"/>
    </row>
    <row r="113" spans="1:17" ht="26.25" thickBot="1">
      <c r="A113" s="35" t="s">
        <v>60</v>
      </c>
      <c r="B113" s="35" t="s">
        <v>203</v>
      </c>
      <c r="C113" s="35"/>
      <c r="D113" s="35">
        <v>456</v>
      </c>
      <c r="E113" s="35" t="s">
        <v>316</v>
      </c>
      <c r="F113" s="35"/>
      <c r="G113" s="35" t="s">
        <v>250</v>
      </c>
      <c r="H113" s="35"/>
      <c r="I113" s="35">
        <v>5</v>
      </c>
      <c r="J113" s="35">
        <v>6</v>
      </c>
      <c r="K113" s="35">
        <v>-21</v>
      </c>
      <c r="L113" s="35">
        <v>21</v>
      </c>
      <c r="M113" s="35">
        <v>19</v>
      </c>
      <c r="N113" s="35">
        <v>18</v>
      </c>
      <c r="O113" s="35">
        <v>90</v>
      </c>
      <c r="P113" s="35">
        <v>69</v>
      </c>
      <c r="Q113" s="35"/>
    </row>
    <row r="114" spans="1:17" ht="39" thickBot="1">
      <c r="A114" s="35" t="s">
        <v>65</v>
      </c>
      <c r="B114" s="35" t="s">
        <v>203</v>
      </c>
      <c r="C114" s="35"/>
      <c r="D114" s="35">
        <v>179</v>
      </c>
      <c r="E114" s="35" t="s">
        <v>317</v>
      </c>
      <c r="F114" s="35"/>
      <c r="G114" s="35" t="s">
        <v>308</v>
      </c>
      <c r="H114" s="35"/>
      <c r="I114" s="35" t="s">
        <v>310</v>
      </c>
      <c r="J114" s="35">
        <v>11</v>
      </c>
      <c r="K114" s="35">
        <v>19</v>
      </c>
      <c r="L114" s="35">
        <v>11</v>
      </c>
      <c r="M114" s="35">
        <v>13</v>
      </c>
      <c r="N114" s="35">
        <v>16</v>
      </c>
      <c r="O114" s="35">
        <v>98</v>
      </c>
      <c r="P114" s="35">
        <v>70</v>
      </c>
      <c r="Q114" s="35"/>
    </row>
    <row r="115" spans="1:17" ht="26.25" thickBot="1">
      <c r="A115" s="35" t="s">
        <v>68</v>
      </c>
      <c r="B115" s="35" t="s">
        <v>203</v>
      </c>
      <c r="C115" s="35"/>
      <c r="D115" s="35">
        <v>351</v>
      </c>
      <c r="E115" s="35" t="s">
        <v>282</v>
      </c>
      <c r="F115" s="35"/>
      <c r="G115" s="35" t="s">
        <v>250</v>
      </c>
      <c r="H115" s="35"/>
      <c r="I115" s="35" t="s">
        <v>310</v>
      </c>
      <c r="J115" s="35" t="s">
        <v>315</v>
      </c>
      <c r="K115" s="35">
        <v>15</v>
      </c>
      <c r="L115" s="35">
        <v>13</v>
      </c>
      <c r="M115" s="35">
        <v>18</v>
      </c>
      <c r="N115" s="35">
        <v>6</v>
      </c>
      <c r="O115" s="35">
        <v>108</v>
      </c>
      <c r="P115" s="35">
        <v>80</v>
      </c>
      <c r="Q115" s="35"/>
    </row>
    <row r="116" spans="1:17" ht="26.25" thickBot="1">
      <c r="A116" s="35" t="s">
        <v>71</v>
      </c>
      <c r="B116" s="35" t="s">
        <v>203</v>
      </c>
      <c r="C116" s="35"/>
      <c r="D116" s="35">
        <v>186</v>
      </c>
      <c r="E116" s="35" t="s">
        <v>318</v>
      </c>
      <c r="F116" s="35"/>
      <c r="G116" s="35" t="s">
        <v>271</v>
      </c>
      <c r="H116" s="35"/>
      <c r="I116" s="35" t="s">
        <v>310</v>
      </c>
      <c r="J116" s="35" t="s">
        <v>315</v>
      </c>
      <c r="K116" s="35">
        <v>12</v>
      </c>
      <c r="L116" s="35">
        <v>17</v>
      </c>
      <c r="M116" s="35">
        <v>11</v>
      </c>
      <c r="N116" s="35">
        <v>19</v>
      </c>
      <c r="O116" s="35">
        <v>115</v>
      </c>
      <c r="P116" s="35">
        <v>87</v>
      </c>
      <c r="Q116" s="35"/>
    </row>
    <row r="117" spans="1:17" ht="26.25" thickBot="1">
      <c r="A117" s="35" t="s">
        <v>319</v>
      </c>
      <c r="B117" s="35" t="s">
        <v>203</v>
      </c>
      <c r="C117" s="35"/>
      <c r="D117" s="35">
        <v>519</v>
      </c>
      <c r="E117" s="35" t="s">
        <v>295</v>
      </c>
      <c r="F117" s="35"/>
      <c r="G117" s="35" t="s">
        <v>296</v>
      </c>
      <c r="H117" s="35"/>
      <c r="I117" s="35" t="s">
        <v>310</v>
      </c>
      <c r="J117" s="35" t="s">
        <v>315</v>
      </c>
      <c r="K117" s="35">
        <v>9</v>
      </c>
      <c r="L117" s="35">
        <v>20</v>
      </c>
      <c r="M117" s="35">
        <v>17</v>
      </c>
      <c r="N117" s="35">
        <v>15</v>
      </c>
      <c r="O117" s="35">
        <v>117</v>
      </c>
      <c r="P117" s="35">
        <v>89</v>
      </c>
      <c r="Q117" s="35"/>
    </row>
    <row r="118" spans="1:17" ht="26.25" thickBot="1">
      <c r="A118" s="35" t="s">
        <v>320</v>
      </c>
      <c r="B118" s="35" t="s">
        <v>203</v>
      </c>
      <c r="C118" s="35"/>
      <c r="D118" s="35">
        <v>64</v>
      </c>
      <c r="E118" s="35" t="s">
        <v>132</v>
      </c>
      <c r="F118" s="35"/>
      <c r="G118" s="35" t="s">
        <v>321</v>
      </c>
      <c r="H118" s="35"/>
      <c r="I118" s="35" t="s">
        <v>310</v>
      </c>
      <c r="J118" s="35" t="s">
        <v>315</v>
      </c>
      <c r="K118" s="35">
        <v>14</v>
      </c>
      <c r="L118" s="35">
        <v>18</v>
      </c>
      <c r="M118" s="35">
        <v>23</v>
      </c>
      <c r="N118" s="35">
        <v>17</v>
      </c>
      <c r="O118" s="35">
        <v>128</v>
      </c>
      <c r="P118" s="35">
        <v>100</v>
      </c>
      <c r="Q118" s="35"/>
    </row>
    <row r="119" spans="1:17" ht="51.75" thickBot="1">
      <c r="A119" s="35" t="s">
        <v>322</v>
      </c>
      <c r="B119" s="35" t="s">
        <v>203</v>
      </c>
      <c r="C119" s="35"/>
      <c r="D119" s="35">
        <v>323</v>
      </c>
      <c r="E119" s="35" t="s">
        <v>297</v>
      </c>
      <c r="F119" s="35"/>
      <c r="G119" s="35" t="s">
        <v>314</v>
      </c>
      <c r="H119" s="35"/>
      <c r="I119" s="35" t="s">
        <v>310</v>
      </c>
      <c r="J119" s="35" t="s">
        <v>315</v>
      </c>
      <c r="K119" s="35">
        <v>8</v>
      </c>
      <c r="L119" s="35">
        <v>24</v>
      </c>
      <c r="M119" s="35">
        <v>20</v>
      </c>
      <c r="N119" s="35">
        <v>22</v>
      </c>
      <c r="O119" s="35">
        <v>130</v>
      </c>
      <c r="P119" s="35">
        <v>102</v>
      </c>
      <c r="Q119" s="35"/>
    </row>
    <row r="120" spans="1:17" ht="26.25" thickBot="1">
      <c r="A120" s="35" t="s">
        <v>323</v>
      </c>
      <c r="B120" s="35" t="s">
        <v>203</v>
      </c>
      <c r="C120" s="35"/>
      <c r="D120" s="35">
        <v>287</v>
      </c>
      <c r="E120" s="35" t="s">
        <v>189</v>
      </c>
      <c r="F120" s="35"/>
      <c r="G120" s="35" t="s">
        <v>309</v>
      </c>
      <c r="H120" s="35"/>
      <c r="I120" s="35">
        <v>14</v>
      </c>
      <c r="J120" s="35" t="s">
        <v>310</v>
      </c>
      <c r="K120" s="35">
        <v>23</v>
      </c>
      <c r="L120" s="35">
        <v>23</v>
      </c>
      <c r="M120" s="35">
        <v>21</v>
      </c>
      <c r="N120" s="35">
        <v>25</v>
      </c>
      <c r="O120" s="35">
        <v>134</v>
      </c>
      <c r="P120" s="35">
        <v>106</v>
      </c>
      <c r="Q120" s="35"/>
    </row>
    <row r="121" spans="1:17" ht="51.75" thickBot="1">
      <c r="A121" s="35" t="s">
        <v>324</v>
      </c>
      <c r="B121" s="35" t="s">
        <v>203</v>
      </c>
      <c r="C121" s="35"/>
      <c r="D121" s="35">
        <v>304</v>
      </c>
      <c r="E121" s="35" t="s">
        <v>294</v>
      </c>
      <c r="F121" s="35"/>
      <c r="G121" s="35" t="s">
        <v>313</v>
      </c>
      <c r="H121" s="35"/>
      <c r="I121" s="35" t="s">
        <v>310</v>
      </c>
      <c r="J121" s="35" t="s">
        <v>315</v>
      </c>
      <c r="K121" s="35">
        <v>22</v>
      </c>
      <c r="L121" s="35">
        <v>12</v>
      </c>
      <c r="M121" s="35">
        <v>22</v>
      </c>
      <c r="N121" s="35">
        <v>23</v>
      </c>
      <c r="O121" s="35">
        <v>135</v>
      </c>
      <c r="P121" s="35">
        <v>107</v>
      </c>
      <c r="Q121" s="35"/>
    </row>
    <row r="122" spans="1:17" ht="39" thickBot="1">
      <c r="A122" s="35" t="s">
        <v>325</v>
      </c>
      <c r="B122" s="35" t="s">
        <v>203</v>
      </c>
      <c r="C122" s="35"/>
      <c r="D122" s="35">
        <v>396</v>
      </c>
      <c r="E122" s="35" t="s">
        <v>326</v>
      </c>
      <c r="F122" s="35"/>
      <c r="G122" s="35" t="s">
        <v>286</v>
      </c>
      <c r="H122" s="35"/>
      <c r="I122" s="35" t="s">
        <v>310</v>
      </c>
      <c r="J122" s="35" t="s">
        <v>315</v>
      </c>
      <c r="K122" s="35">
        <v>20</v>
      </c>
      <c r="L122" s="35">
        <v>22</v>
      </c>
      <c r="M122" s="35">
        <v>24</v>
      </c>
      <c r="N122" s="35">
        <v>21</v>
      </c>
      <c r="O122" s="35">
        <v>143</v>
      </c>
      <c r="P122" s="35">
        <v>115</v>
      </c>
      <c r="Q122" s="35"/>
    </row>
    <row r="123" spans="1:17" ht="26.25" thickBot="1">
      <c r="A123" s="35" t="s">
        <v>327</v>
      </c>
      <c r="B123" s="35" t="s">
        <v>203</v>
      </c>
      <c r="C123" s="35"/>
      <c r="D123" s="35">
        <v>98</v>
      </c>
      <c r="E123" s="35" t="s">
        <v>157</v>
      </c>
      <c r="F123" s="35"/>
      <c r="G123" s="35"/>
      <c r="H123" s="35"/>
      <c r="I123" s="35" t="s">
        <v>310</v>
      </c>
      <c r="J123" s="35" t="s">
        <v>315</v>
      </c>
      <c r="K123" s="35">
        <v>25</v>
      </c>
      <c r="L123" s="35">
        <v>25</v>
      </c>
      <c r="M123" s="35">
        <v>25</v>
      </c>
      <c r="N123" s="35">
        <v>24</v>
      </c>
      <c r="O123" s="35">
        <v>155</v>
      </c>
      <c r="P123" s="35">
        <v>127</v>
      </c>
      <c r="Q123" s="35"/>
    </row>
    <row r="124" spans="1:17" ht="26.25" thickBot="1">
      <c r="A124" s="35" t="s">
        <v>328</v>
      </c>
      <c r="B124" s="35" t="s">
        <v>203</v>
      </c>
      <c r="C124" s="35"/>
      <c r="D124" s="35">
        <v>80</v>
      </c>
      <c r="E124" s="35" t="s">
        <v>329</v>
      </c>
      <c r="F124" s="35"/>
      <c r="G124" s="35" t="s">
        <v>250</v>
      </c>
      <c r="H124" s="35"/>
      <c r="I124" s="35" t="s">
        <v>310</v>
      </c>
      <c r="J124" s="35" t="s">
        <v>315</v>
      </c>
      <c r="K124" s="35">
        <v>26</v>
      </c>
      <c r="L124" s="35">
        <v>26</v>
      </c>
      <c r="M124" s="35">
        <v>26</v>
      </c>
      <c r="N124" s="35">
        <v>26</v>
      </c>
      <c r="O124" s="35">
        <v>160</v>
      </c>
      <c r="P124" s="35">
        <v>132</v>
      </c>
      <c r="Q124" s="35"/>
    </row>
    <row r="125" spans="1:17" ht="26.25" thickBot="1">
      <c r="A125" s="35" t="s">
        <v>330</v>
      </c>
      <c r="B125" s="35" t="s">
        <v>203</v>
      </c>
      <c r="C125" s="35"/>
      <c r="D125" s="35">
        <v>289</v>
      </c>
      <c r="E125" s="35" t="s">
        <v>241</v>
      </c>
      <c r="F125" s="35"/>
      <c r="G125" s="35" t="s">
        <v>272</v>
      </c>
      <c r="H125" s="35"/>
      <c r="I125" s="35" t="s">
        <v>310</v>
      </c>
      <c r="J125" s="35" t="s">
        <v>315</v>
      </c>
      <c r="K125" s="35" t="s">
        <v>315</v>
      </c>
      <c r="L125" s="35" t="s">
        <v>315</v>
      </c>
      <c r="M125" s="35" t="s">
        <v>315</v>
      </c>
      <c r="N125" s="35" t="s">
        <v>315</v>
      </c>
      <c r="O125" s="35">
        <v>168</v>
      </c>
      <c r="P125" s="35">
        <v>140</v>
      </c>
      <c r="Q12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Manning</dc:creator>
  <cp:keywords/>
  <dc:description/>
  <cp:lastModifiedBy>TNT Post</cp:lastModifiedBy>
  <cp:lastPrinted>2010-07-30T08:36:27Z</cp:lastPrinted>
  <dcterms:created xsi:type="dcterms:W3CDTF">2010-03-22T17:00:28Z</dcterms:created>
  <dcterms:modified xsi:type="dcterms:W3CDTF">2014-11-10T08:20:37Z</dcterms:modified>
  <cp:category/>
  <cp:version/>
  <cp:contentType/>
  <cp:contentStatus/>
</cp:coreProperties>
</file>